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vermontgov-my.sharepoint.com/personal/ted_gates_vermont_gov/Documents/Documents/DATA COLLECTIONS/STATBOOK and Crosswalk/Statbook FY25/SW's/"/>
    </mc:Choice>
  </mc:AlternateContent>
  <xr:revisionPtr revIDLastSave="86" documentId="8_{C0A93243-E923-4473-9793-4E23E259AE06}" xr6:coauthVersionLast="47" xr6:coauthVersionMax="47" xr10:uidLastSave="{52FD1210-448A-4101-A848-7A7535644570}"/>
  <bookViews>
    <workbookView xWindow="-120" yWindow="-120" windowWidth="29040" windowHeight="15720" tabRatio="805" xr2:uid="{290DA329-1B15-4EEC-A24A-8FD709F31DFF}"/>
  </bookViews>
  <sheets>
    <sheet name="SW1 INSTRUCTIONS" sheetId="9" r:id="rId1"/>
    <sheet name="SendingOrgs" sheetId="1" r:id="rId2"/>
    <sheet name="ReceivingOrgs" sheetId="2" r:id="rId3"/>
    <sheet name="val" sheetId="3" state="hidden" r:id="rId4"/>
    <sheet name="allorgs" sheetId="11"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0" i="3" l="1"/>
  <c r="P150" i="3"/>
  <c r="L150" i="3"/>
  <c r="J150" i="3"/>
  <c r="B150" i="3"/>
  <c r="C150" i="3" s="1"/>
  <c r="Q149" i="3"/>
  <c r="P149" i="3"/>
  <c r="L149" i="3"/>
  <c r="J149" i="3"/>
  <c r="B149" i="3"/>
  <c r="C149" i="3" s="1"/>
  <c r="Q148" i="3"/>
  <c r="P148" i="3"/>
  <c r="L148" i="3"/>
  <c r="J148" i="3"/>
  <c r="B148" i="3"/>
  <c r="C148" i="3" s="1"/>
  <c r="Q147" i="3"/>
  <c r="P147" i="3"/>
  <c r="L147" i="3"/>
  <c r="J147" i="3"/>
  <c r="B147" i="3"/>
  <c r="C147" i="3" s="1"/>
  <c r="Q146" i="3"/>
  <c r="P146" i="3"/>
  <c r="L146" i="3"/>
  <c r="J146" i="3"/>
  <c r="B146" i="3"/>
  <c r="C146" i="3" s="1"/>
  <c r="Q145" i="3"/>
  <c r="P145" i="3"/>
  <c r="L145" i="3"/>
  <c r="J145" i="3"/>
  <c r="B145" i="3"/>
  <c r="C145" i="3" s="1"/>
  <c r="Q144" i="3"/>
  <c r="P144" i="3"/>
  <c r="L144" i="3"/>
  <c r="J144" i="3"/>
  <c r="Q143" i="3"/>
  <c r="P143" i="3"/>
  <c r="L143" i="3"/>
  <c r="J143" i="3"/>
  <c r="B143" i="3"/>
  <c r="B144" i="3" s="1"/>
  <c r="C144" i="3" s="1"/>
  <c r="Q142" i="3"/>
  <c r="P142" i="3"/>
  <c r="L142" i="3"/>
  <c r="J142" i="3"/>
  <c r="B142" i="3"/>
  <c r="C142" i="3" s="1"/>
  <c r="Q141" i="3"/>
  <c r="P141" i="3"/>
  <c r="L141" i="3"/>
  <c r="J141" i="3"/>
  <c r="B141" i="3"/>
  <c r="C141" i="3" s="1"/>
  <c r="Q140" i="3"/>
  <c r="P140" i="3"/>
  <c r="L140" i="3"/>
  <c r="J140" i="3"/>
  <c r="Q139" i="3"/>
  <c r="P139" i="3"/>
  <c r="L139" i="3"/>
  <c r="J139" i="3"/>
  <c r="Q138" i="3"/>
  <c r="P138" i="3"/>
  <c r="L138" i="3"/>
  <c r="J138" i="3"/>
  <c r="Q137" i="3"/>
  <c r="P137" i="3"/>
  <c r="L137" i="3"/>
  <c r="J137" i="3"/>
  <c r="B137" i="3"/>
  <c r="B138" i="3" s="1"/>
  <c r="Q136" i="3"/>
  <c r="P136" i="3"/>
  <c r="L136" i="3"/>
  <c r="J136" i="3"/>
  <c r="B136" i="3"/>
  <c r="C136" i="3" s="1"/>
  <c r="Q135" i="3"/>
  <c r="P135" i="3"/>
  <c r="L135" i="3"/>
  <c r="J135" i="3"/>
  <c r="B135" i="3"/>
  <c r="C135" i="3" s="1"/>
  <c r="Q134" i="3"/>
  <c r="P134" i="3"/>
  <c r="L134" i="3"/>
  <c r="J134" i="3"/>
  <c r="B134" i="3"/>
  <c r="C134" i="3" s="1"/>
  <c r="Q133" i="3"/>
  <c r="P133" i="3"/>
  <c r="L133" i="3"/>
  <c r="J133" i="3"/>
  <c r="Q132" i="3"/>
  <c r="P132" i="3"/>
  <c r="L132" i="3"/>
  <c r="J132" i="3"/>
  <c r="Q131" i="3"/>
  <c r="P131" i="3"/>
  <c r="L131" i="3"/>
  <c r="J131" i="3"/>
  <c r="B131" i="3"/>
  <c r="B132" i="3" s="1"/>
  <c r="Q130" i="3"/>
  <c r="P130" i="3"/>
  <c r="L130" i="3"/>
  <c r="J130" i="3"/>
  <c r="B130" i="3"/>
  <c r="C130" i="3" s="1"/>
  <c r="Q129" i="3"/>
  <c r="P129" i="3"/>
  <c r="L129" i="3"/>
  <c r="J129" i="3"/>
  <c r="B129" i="3"/>
  <c r="C129" i="3" s="1"/>
  <c r="Q128" i="3"/>
  <c r="P128" i="3"/>
  <c r="L128" i="3"/>
  <c r="J128" i="3"/>
  <c r="B128" i="3"/>
  <c r="C128" i="3" s="1"/>
  <c r="Q127" i="3"/>
  <c r="P127" i="3"/>
  <c r="L127" i="3"/>
  <c r="J127" i="3"/>
  <c r="B127" i="3"/>
  <c r="C127" i="3" s="1"/>
  <c r="Q126" i="3"/>
  <c r="P126" i="3"/>
  <c r="L126" i="3"/>
  <c r="J126" i="3"/>
  <c r="Q125" i="3"/>
  <c r="P125" i="3"/>
  <c r="L125" i="3"/>
  <c r="J125" i="3"/>
  <c r="Q124" i="3"/>
  <c r="P124" i="3"/>
  <c r="L124" i="3"/>
  <c r="J124" i="3"/>
  <c r="Q123" i="3"/>
  <c r="P123" i="3"/>
  <c r="L123" i="3"/>
  <c r="J123" i="3"/>
  <c r="B123" i="3"/>
  <c r="B124" i="3" s="1"/>
  <c r="Q122" i="3"/>
  <c r="P122" i="3"/>
  <c r="L122" i="3"/>
  <c r="J122" i="3"/>
  <c r="Q121" i="3"/>
  <c r="P121" i="3"/>
  <c r="L121" i="3"/>
  <c r="J121" i="3"/>
  <c r="B121" i="3"/>
  <c r="B122" i="3" s="1"/>
  <c r="C122" i="3" s="1"/>
  <c r="Q120" i="3"/>
  <c r="P120" i="3"/>
  <c r="L120" i="3"/>
  <c r="J120" i="3"/>
  <c r="B120" i="3"/>
  <c r="C120" i="3" s="1"/>
  <c r="Q119" i="3"/>
  <c r="P119" i="3"/>
  <c r="L119" i="3"/>
  <c r="J119" i="3"/>
  <c r="Q118" i="3"/>
  <c r="P118" i="3"/>
  <c r="L118" i="3"/>
  <c r="J118" i="3"/>
  <c r="Q117" i="3"/>
  <c r="P117" i="3"/>
  <c r="L117" i="3"/>
  <c r="J117" i="3"/>
  <c r="Q116" i="3"/>
  <c r="P116" i="3"/>
  <c r="L116" i="3"/>
  <c r="J116" i="3"/>
  <c r="Q115" i="3"/>
  <c r="P115" i="3"/>
  <c r="L115" i="3"/>
  <c r="J115" i="3"/>
  <c r="Q114" i="3"/>
  <c r="P114" i="3"/>
  <c r="L114" i="3"/>
  <c r="J114" i="3"/>
  <c r="Q113" i="3"/>
  <c r="P113" i="3"/>
  <c r="L113" i="3"/>
  <c r="J113" i="3"/>
  <c r="B113" i="3"/>
  <c r="B114" i="3" s="1"/>
  <c r="Q112" i="3"/>
  <c r="P112" i="3"/>
  <c r="L112" i="3"/>
  <c r="J112" i="3"/>
  <c r="Q111" i="3"/>
  <c r="P111" i="3"/>
  <c r="L111" i="3"/>
  <c r="J111" i="3"/>
  <c r="B111" i="3"/>
  <c r="B112" i="3" s="1"/>
  <c r="C112" i="3" s="1"/>
  <c r="Q110" i="3"/>
  <c r="P110" i="3"/>
  <c r="L110" i="3"/>
  <c r="J110" i="3"/>
  <c r="B110" i="3"/>
  <c r="C110" i="3" s="1"/>
  <c r="Q109" i="3"/>
  <c r="P109" i="3"/>
  <c r="L109" i="3"/>
  <c r="J109" i="3"/>
  <c r="Q108" i="3"/>
  <c r="P108" i="3"/>
  <c r="L108" i="3"/>
  <c r="J108" i="3"/>
  <c r="Q107" i="3"/>
  <c r="P107" i="3"/>
  <c r="L107" i="3"/>
  <c r="J107" i="3"/>
  <c r="Q106" i="3"/>
  <c r="P106" i="3"/>
  <c r="L106" i="3"/>
  <c r="J106" i="3"/>
  <c r="Q105" i="3"/>
  <c r="P105" i="3"/>
  <c r="L105" i="3"/>
  <c r="J105" i="3"/>
  <c r="B105" i="3"/>
  <c r="B106" i="3" s="1"/>
  <c r="Q104" i="3"/>
  <c r="P104" i="3"/>
  <c r="L104" i="3"/>
  <c r="J104" i="3"/>
  <c r="Q103" i="3"/>
  <c r="P103" i="3"/>
  <c r="L103" i="3"/>
  <c r="J103" i="3"/>
  <c r="Q102" i="3"/>
  <c r="P102" i="3"/>
  <c r="L102" i="3"/>
  <c r="J102" i="3"/>
  <c r="Q101" i="3"/>
  <c r="P101" i="3"/>
  <c r="L101" i="3"/>
  <c r="J101" i="3"/>
  <c r="Q100" i="3"/>
  <c r="P100" i="3"/>
  <c r="L100" i="3"/>
  <c r="J100" i="3"/>
  <c r="Q99" i="3"/>
  <c r="P99" i="3"/>
  <c r="L99" i="3"/>
  <c r="J99" i="3"/>
  <c r="B99" i="3"/>
  <c r="B100" i="3" s="1"/>
  <c r="Q98" i="3"/>
  <c r="P98" i="3"/>
  <c r="L98" i="3"/>
  <c r="J98" i="3"/>
  <c r="B98" i="3"/>
  <c r="C98" i="3" s="1"/>
  <c r="Q97" i="3"/>
  <c r="P97" i="3"/>
  <c r="L97" i="3"/>
  <c r="J97" i="3"/>
  <c r="B97" i="3"/>
  <c r="C97" i="3" s="1"/>
  <c r="Q96" i="3"/>
  <c r="P96" i="3"/>
  <c r="L96" i="3"/>
  <c r="J96" i="3"/>
  <c r="B96" i="3"/>
  <c r="C96" i="3" s="1"/>
  <c r="Q95" i="3"/>
  <c r="P95" i="3"/>
  <c r="L95" i="3"/>
  <c r="J95" i="3"/>
  <c r="Q94" i="3"/>
  <c r="P94" i="3"/>
  <c r="L94" i="3"/>
  <c r="J94" i="3"/>
  <c r="Q93" i="3"/>
  <c r="P93" i="3"/>
  <c r="L93" i="3"/>
  <c r="J93" i="3"/>
  <c r="B93" i="3"/>
  <c r="Q92" i="3"/>
  <c r="P92" i="3"/>
  <c r="L92" i="3"/>
  <c r="J92" i="3"/>
  <c r="Q91" i="3"/>
  <c r="P91" i="3"/>
  <c r="L91" i="3"/>
  <c r="J91" i="3"/>
  <c r="Q90" i="3"/>
  <c r="P90" i="3"/>
  <c r="L90" i="3"/>
  <c r="J90" i="3"/>
  <c r="Q89" i="3"/>
  <c r="P89" i="3"/>
  <c r="L89" i="3"/>
  <c r="J89" i="3"/>
  <c r="Q88" i="3"/>
  <c r="P88" i="3"/>
  <c r="L88" i="3"/>
  <c r="J88" i="3"/>
  <c r="Q87" i="3"/>
  <c r="P87" i="3"/>
  <c r="L87" i="3"/>
  <c r="J87" i="3"/>
  <c r="B87" i="3"/>
  <c r="Q86" i="3"/>
  <c r="P86" i="3"/>
  <c r="L86" i="3"/>
  <c r="J86" i="3"/>
  <c r="Q85" i="3"/>
  <c r="P85" i="3"/>
  <c r="L85" i="3"/>
  <c r="J85" i="3"/>
  <c r="B85" i="3"/>
  <c r="Q84" i="3"/>
  <c r="P84" i="3"/>
  <c r="L84" i="3"/>
  <c r="J84" i="3"/>
  <c r="B84" i="3"/>
  <c r="C84" i="3" s="1"/>
  <c r="Q83" i="3"/>
  <c r="P83" i="3"/>
  <c r="L83" i="3"/>
  <c r="J83" i="3"/>
  <c r="B83" i="3"/>
  <c r="C83" i="3" s="1"/>
  <c r="Q82" i="3"/>
  <c r="P82" i="3"/>
  <c r="L82" i="3"/>
  <c r="J82" i="3"/>
  <c r="B82" i="3"/>
  <c r="C82" i="3" s="1"/>
  <c r="Q81" i="3"/>
  <c r="P81" i="3"/>
  <c r="L81" i="3"/>
  <c r="J81" i="3"/>
  <c r="Q80" i="3"/>
  <c r="P80" i="3"/>
  <c r="L80" i="3"/>
  <c r="J80" i="3"/>
  <c r="Q79" i="3"/>
  <c r="P79" i="3"/>
  <c r="L79" i="3"/>
  <c r="J79" i="3"/>
  <c r="Q78" i="3"/>
  <c r="P78" i="3"/>
  <c r="L78" i="3"/>
  <c r="J78" i="3"/>
  <c r="Q77" i="3"/>
  <c r="P77" i="3"/>
  <c r="L77" i="3"/>
  <c r="J77" i="3"/>
  <c r="Q76" i="3"/>
  <c r="P76" i="3"/>
  <c r="L76" i="3"/>
  <c r="J76" i="3"/>
  <c r="Q75" i="3"/>
  <c r="P75" i="3"/>
  <c r="L75" i="3"/>
  <c r="J75" i="3"/>
  <c r="Q74" i="3"/>
  <c r="P74" i="3"/>
  <c r="L74" i="3"/>
  <c r="J74" i="3"/>
  <c r="Q73" i="3"/>
  <c r="P73" i="3"/>
  <c r="L73" i="3"/>
  <c r="J73" i="3"/>
  <c r="Q72" i="3"/>
  <c r="P72" i="3"/>
  <c r="L72" i="3"/>
  <c r="J72" i="3"/>
  <c r="Q71" i="3"/>
  <c r="P71" i="3"/>
  <c r="L71" i="3"/>
  <c r="J71" i="3"/>
  <c r="Q70" i="3"/>
  <c r="P70" i="3"/>
  <c r="L70" i="3"/>
  <c r="J70" i="3"/>
  <c r="Q69" i="3"/>
  <c r="P69" i="3"/>
  <c r="L69" i="3"/>
  <c r="J69" i="3"/>
  <c r="Q68" i="3"/>
  <c r="P68" i="3"/>
  <c r="L68" i="3"/>
  <c r="J68" i="3"/>
  <c r="Q67" i="3"/>
  <c r="P67" i="3"/>
  <c r="L67" i="3"/>
  <c r="J67" i="3"/>
  <c r="B67" i="3"/>
  <c r="Q66" i="3"/>
  <c r="P66" i="3"/>
  <c r="L66" i="3"/>
  <c r="J66" i="3"/>
  <c r="Q65" i="3"/>
  <c r="P65" i="3"/>
  <c r="L65" i="3"/>
  <c r="J65" i="3"/>
  <c r="Q64" i="3"/>
  <c r="P64" i="3"/>
  <c r="L64" i="3"/>
  <c r="J64" i="3"/>
  <c r="Q63" i="3"/>
  <c r="P63" i="3"/>
  <c r="L63" i="3"/>
  <c r="J63" i="3"/>
  <c r="Q62" i="3"/>
  <c r="P62" i="3"/>
  <c r="L62" i="3"/>
  <c r="J62" i="3"/>
  <c r="Q61" i="3"/>
  <c r="P61" i="3"/>
  <c r="L61" i="3"/>
  <c r="J61" i="3"/>
  <c r="B61" i="3"/>
  <c r="Q60" i="3"/>
  <c r="P60" i="3"/>
  <c r="L60" i="3"/>
  <c r="J60" i="3"/>
  <c r="B60" i="3"/>
  <c r="C60" i="3" s="1"/>
  <c r="Q59" i="3"/>
  <c r="P59" i="3"/>
  <c r="L59" i="3"/>
  <c r="J59" i="3"/>
  <c r="B59" i="3"/>
  <c r="C59" i="3" s="1"/>
  <c r="Q58" i="3"/>
  <c r="P58" i="3"/>
  <c r="L58" i="3"/>
  <c r="J58" i="3"/>
  <c r="Q57" i="3"/>
  <c r="P57" i="3"/>
  <c r="L57" i="3"/>
  <c r="J57" i="3"/>
  <c r="Q56" i="3"/>
  <c r="P56" i="3"/>
  <c r="L56" i="3"/>
  <c r="J56" i="3"/>
  <c r="Q55" i="3"/>
  <c r="P55" i="3"/>
  <c r="L55" i="3"/>
  <c r="J55" i="3"/>
  <c r="B55" i="3"/>
  <c r="Q54" i="3"/>
  <c r="P54" i="3"/>
  <c r="L54" i="3"/>
  <c r="J54" i="3"/>
  <c r="B54" i="3"/>
  <c r="C54" i="3" s="1"/>
  <c r="Q53" i="3"/>
  <c r="P53" i="3"/>
  <c r="L53" i="3"/>
  <c r="J53" i="3"/>
  <c r="Q52" i="3"/>
  <c r="P52" i="3"/>
  <c r="L52" i="3"/>
  <c r="J52" i="3"/>
  <c r="Q51" i="3"/>
  <c r="P51" i="3"/>
  <c r="L51" i="3"/>
  <c r="J51" i="3"/>
  <c r="B51" i="3"/>
  <c r="Q50" i="3"/>
  <c r="P50" i="3"/>
  <c r="L50" i="3"/>
  <c r="J50" i="3"/>
  <c r="Q49" i="3"/>
  <c r="P49" i="3"/>
  <c r="L49" i="3"/>
  <c r="J49" i="3"/>
  <c r="B49" i="3"/>
  <c r="Q48" i="3"/>
  <c r="P48" i="3"/>
  <c r="L48" i="3"/>
  <c r="J48" i="3"/>
  <c r="B48" i="3"/>
  <c r="C48" i="3" s="1"/>
  <c r="Q47" i="3"/>
  <c r="P47" i="3"/>
  <c r="L47" i="3"/>
  <c r="J47" i="3"/>
  <c r="Q46" i="3"/>
  <c r="P46" i="3"/>
  <c r="L46" i="3"/>
  <c r="J46" i="3"/>
  <c r="Q45" i="3"/>
  <c r="P45" i="3"/>
  <c r="L45" i="3"/>
  <c r="J45" i="3"/>
  <c r="B45" i="3"/>
  <c r="Q44" i="3"/>
  <c r="P44" i="3"/>
  <c r="L44" i="3"/>
  <c r="J44" i="3"/>
  <c r="B44" i="3"/>
  <c r="C44" i="3" s="1"/>
  <c r="Q43" i="3"/>
  <c r="P43" i="3"/>
  <c r="L43" i="3"/>
  <c r="J43" i="3"/>
  <c r="B43" i="3"/>
  <c r="C43" i="3" s="1"/>
  <c r="Q42" i="3"/>
  <c r="P42" i="3"/>
  <c r="L42" i="3"/>
  <c r="J42" i="3"/>
  <c r="Q41" i="3"/>
  <c r="P41" i="3"/>
  <c r="L41" i="3"/>
  <c r="J41" i="3"/>
  <c r="Q40" i="3"/>
  <c r="P40" i="3"/>
  <c r="L40" i="3"/>
  <c r="J40" i="3"/>
  <c r="Q39" i="3"/>
  <c r="P39" i="3"/>
  <c r="L39" i="3"/>
  <c r="J39" i="3"/>
  <c r="B39" i="3"/>
  <c r="Q38" i="3"/>
  <c r="P38" i="3"/>
  <c r="L38" i="3"/>
  <c r="J38" i="3"/>
  <c r="B38" i="3"/>
  <c r="C38" i="3" s="1"/>
  <c r="Q37" i="3"/>
  <c r="P37" i="3"/>
  <c r="L37" i="3"/>
  <c r="J37" i="3"/>
  <c r="Q36" i="3"/>
  <c r="P36" i="3"/>
  <c r="L36" i="3"/>
  <c r="J36" i="3"/>
  <c r="Q35" i="3"/>
  <c r="P35" i="3"/>
  <c r="L35" i="3"/>
  <c r="J35" i="3"/>
  <c r="B35" i="3"/>
  <c r="Q34" i="3"/>
  <c r="P34" i="3"/>
  <c r="L34" i="3"/>
  <c r="J34" i="3"/>
  <c r="Q33" i="3"/>
  <c r="P33" i="3"/>
  <c r="L33" i="3"/>
  <c r="J33" i="3"/>
  <c r="Q32" i="3"/>
  <c r="P32" i="3"/>
  <c r="L32" i="3"/>
  <c r="J32" i="3"/>
  <c r="Q31" i="3"/>
  <c r="P31" i="3"/>
  <c r="L31" i="3"/>
  <c r="J31" i="3"/>
  <c r="B31" i="3"/>
  <c r="Q30" i="3"/>
  <c r="P30" i="3"/>
  <c r="L30" i="3"/>
  <c r="J30" i="3"/>
  <c r="B30" i="3"/>
  <c r="C30" i="3" s="1"/>
  <c r="Q29" i="3"/>
  <c r="P29" i="3"/>
  <c r="L29" i="3"/>
  <c r="J29" i="3"/>
  <c r="B29" i="3"/>
  <c r="C29" i="3" s="1"/>
  <c r="Q28" i="3"/>
  <c r="P28" i="3"/>
  <c r="L28" i="3"/>
  <c r="J28" i="3"/>
  <c r="B28" i="3"/>
  <c r="C28" i="3" s="1"/>
  <c r="Q27" i="3"/>
  <c r="P27" i="3"/>
  <c r="L27" i="3"/>
  <c r="J27" i="3"/>
  <c r="B27" i="3"/>
  <c r="C27" i="3" s="1"/>
  <c r="Q26" i="3"/>
  <c r="P26" i="3"/>
  <c r="L26" i="3"/>
  <c r="J26" i="3"/>
  <c r="Q25" i="3"/>
  <c r="P25" i="3"/>
  <c r="L25" i="3"/>
  <c r="J25" i="3"/>
  <c r="B25" i="3"/>
  <c r="Q24" i="3"/>
  <c r="P24" i="3"/>
  <c r="L24" i="3"/>
  <c r="J24" i="3"/>
  <c r="B24" i="3"/>
  <c r="C24" i="3" s="1"/>
  <c r="Q23" i="3"/>
  <c r="P23" i="3"/>
  <c r="L23" i="3"/>
  <c r="J23" i="3"/>
  <c r="B23" i="3"/>
  <c r="C23" i="3" s="1"/>
  <c r="Q22" i="3"/>
  <c r="P22" i="3"/>
  <c r="L22" i="3"/>
  <c r="J22" i="3"/>
  <c r="Q21" i="3"/>
  <c r="P21" i="3"/>
  <c r="L21" i="3"/>
  <c r="J21" i="3"/>
  <c r="Q20" i="3"/>
  <c r="P20" i="3"/>
  <c r="L20" i="3"/>
  <c r="J20" i="3"/>
  <c r="Q19" i="3"/>
  <c r="P19" i="3"/>
  <c r="L19" i="3"/>
  <c r="J19" i="3"/>
  <c r="Q18" i="3"/>
  <c r="P18" i="3"/>
  <c r="L18" i="3"/>
  <c r="J18" i="3"/>
  <c r="Q17" i="3"/>
  <c r="P17" i="3"/>
  <c r="L17" i="3"/>
  <c r="J17" i="3"/>
  <c r="B17" i="3"/>
  <c r="Q16" i="3"/>
  <c r="P16" i="3"/>
  <c r="L16" i="3"/>
  <c r="J16" i="3"/>
  <c r="B16" i="3"/>
  <c r="C16" i="3" s="1"/>
  <c r="Q15" i="3"/>
  <c r="P15" i="3"/>
  <c r="L15" i="3"/>
  <c r="J15" i="3"/>
  <c r="Q14" i="3"/>
  <c r="P14" i="3"/>
  <c r="L14" i="3"/>
  <c r="J14" i="3"/>
  <c r="Q13" i="3"/>
  <c r="P13" i="3"/>
  <c r="L13" i="3"/>
  <c r="J13" i="3"/>
  <c r="B13" i="3"/>
  <c r="Q12" i="3"/>
  <c r="P12" i="3"/>
  <c r="L12" i="3"/>
  <c r="J12" i="3"/>
  <c r="B12" i="3"/>
  <c r="C12" i="3" s="1"/>
  <c r="Q11" i="3"/>
  <c r="P11" i="3"/>
  <c r="L11" i="3"/>
  <c r="J11" i="3"/>
  <c r="Q10" i="3"/>
  <c r="P10" i="3"/>
  <c r="L10" i="3"/>
  <c r="J10" i="3"/>
  <c r="Q9" i="3"/>
  <c r="P9" i="3"/>
  <c r="L9" i="3"/>
  <c r="J9" i="3"/>
  <c r="Q8" i="3"/>
  <c r="P8" i="3"/>
  <c r="L8" i="3"/>
  <c r="J8" i="3"/>
  <c r="Q7" i="3"/>
  <c r="P7" i="3"/>
  <c r="L7" i="3"/>
  <c r="J7" i="3"/>
  <c r="B7" i="3"/>
  <c r="Q6" i="3"/>
  <c r="P6" i="3"/>
  <c r="L6" i="3"/>
  <c r="J6" i="3"/>
  <c r="B6" i="3"/>
  <c r="C6" i="3" s="1"/>
  <c r="Q5" i="3"/>
  <c r="P5" i="3"/>
  <c r="L5" i="3"/>
  <c r="J5" i="3"/>
  <c r="B5" i="3"/>
  <c r="C5" i="3" s="1"/>
  <c r="Q4" i="3"/>
  <c r="P4" i="3"/>
  <c r="L4" i="3"/>
  <c r="J4" i="3"/>
  <c r="B4" i="3"/>
  <c r="C4" i="3" s="1"/>
  <c r="Q3" i="3"/>
  <c r="P3" i="3"/>
  <c r="L3" i="3"/>
  <c r="J3" i="3"/>
  <c r="B3" i="3"/>
  <c r="C3" i="3" s="1"/>
  <c r="Q2" i="3"/>
  <c r="P2" i="3"/>
  <c r="L2" i="3"/>
  <c r="J2" i="3"/>
  <c r="C2" i="3"/>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BC2" i="2"/>
  <c r="BL2" i="2" s="1"/>
  <c r="BR2" i="2"/>
  <c r="CW2" i="2"/>
  <c r="DD2" i="2"/>
  <c r="DF2" i="2"/>
  <c r="DJ2" i="2"/>
  <c r="DK2" i="2"/>
  <c r="BR3" i="2"/>
  <c r="CV3" i="2"/>
  <c r="CW3" i="2" s="1"/>
  <c r="DD3" i="2"/>
  <c r="DF3" i="2"/>
  <c r="DJ3" i="2"/>
  <c r="DK3" i="2"/>
  <c r="BR4" i="2"/>
  <c r="BU4" i="2"/>
  <c r="CV4" i="2"/>
  <c r="CW4" i="2" s="1"/>
  <c r="DD4" i="2"/>
  <c r="DF4" i="2"/>
  <c r="DJ4" i="2"/>
  <c r="DK4" i="2"/>
  <c r="BR5" i="2"/>
  <c r="BU5" i="2"/>
  <c r="CV5" i="2"/>
  <c r="CW5" i="2" s="1"/>
  <c r="DD5" i="2"/>
  <c r="DF5" i="2"/>
  <c r="DJ5" i="2"/>
  <c r="DK5" i="2"/>
  <c r="BR6" i="2"/>
  <c r="BU6" i="2"/>
  <c r="CV6" i="2"/>
  <c r="CV7" i="2" s="1"/>
  <c r="DD6" i="2"/>
  <c r="DF6" i="2"/>
  <c r="DJ6" i="2"/>
  <c r="DK6" i="2"/>
  <c r="BR7" i="2"/>
  <c r="BU7" i="2"/>
  <c r="DD7" i="2"/>
  <c r="DF7" i="2"/>
  <c r="DJ7" i="2"/>
  <c r="DK7" i="2"/>
  <c r="BR8" i="2"/>
  <c r="BU8" i="2"/>
  <c r="DD8" i="2"/>
  <c r="DF8" i="2"/>
  <c r="DJ8" i="2"/>
  <c r="DK8" i="2"/>
  <c r="BR9" i="2"/>
  <c r="BU9" i="2"/>
  <c r="DD9" i="2"/>
  <c r="DF9" i="2"/>
  <c r="DJ9" i="2"/>
  <c r="DK9" i="2"/>
  <c r="BR10" i="2"/>
  <c r="BU10" i="2"/>
  <c r="DD10" i="2"/>
  <c r="DF10" i="2"/>
  <c r="DJ10" i="2"/>
  <c r="DK10" i="2"/>
  <c r="BR11" i="2"/>
  <c r="BU11" i="2"/>
  <c r="CV11" i="2"/>
  <c r="CW11" i="2"/>
  <c r="DD11" i="2"/>
  <c r="DF11" i="2"/>
  <c r="DJ11" i="2"/>
  <c r="DK11" i="2"/>
  <c r="BR12" i="2"/>
  <c r="BU12" i="2"/>
  <c r="CV12" i="2"/>
  <c r="CV13" i="2" s="1"/>
  <c r="CW13" i="2" s="1"/>
  <c r="DD12" i="2"/>
  <c r="DF12" i="2"/>
  <c r="DJ12" i="2"/>
  <c r="DK12" i="2"/>
  <c r="BR13" i="2"/>
  <c r="BU13" i="2"/>
  <c r="DD13" i="2"/>
  <c r="DF13" i="2"/>
  <c r="DJ13" i="2"/>
  <c r="DK13" i="2"/>
  <c r="BU14" i="2"/>
  <c r="CV14" i="2"/>
  <c r="CW14" i="2" s="1"/>
  <c r="DD14" i="2"/>
  <c r="DF14" i="2"/>
  <c r="DJ14" i="2"/>
  <c r="DK14" i="2"/>
  <c r="BU15" i="2"/>
  <c r="CV15" i="2"/>
  <c r="CV16" i="2" s="1"/>
  <c r="DD15" i="2"/>
  <c r="DF15" i="2"/>
  <c r="DJ15" i="2"/>
  <c r="DK15" i="2"/>
  <c r="BL16" i="2"/>
  <c r="BU16" i="2"/>
  <c r="DD16" i="2"/>
  <c r="DF16" i="2"/>
  <c r="DJ16" i="2"/>
  <c r="DK16" i="2"/>
  <c r="BU17" i="2"/>
  <c r="DD17" i="2"/>
  <c r="DF17" i="2"/>
  <c r="DJ17" i="2"/>
  <c r="DK17" i="2"/>
  <c r="BU18" i="2"/>
  <c r="DD18" i="2"/>
  <c r="DF18" i="2"/>
  <c r="DJ18" i="2"/>
  <c r="DK18" i="2"/>
  <c r="BU19" i="2"/>
  <c r="DD19" i="2"/>
  <c r="DF19" i="2"/>
  <c r="DJ19" i="2"/>
  <c r="DK19" i="2"/>
  <c r="BU20" i="2"/>
  <c r="CV20" i="2"/>
  <c r="CW20" i="2"/>
  <c r="DD20" i="2"/>
  <c r="DF20" i="2"/>
  <c r="DJ20" i="2"/>
  <c r="DK20" i="2"/>
  <c r="BU21" i="2"/>
  <c r="CV21" i="2"/>
  <c r="CW21" i="2" s="1"/>
  <c r="DD21" i="2"/>
  <c r="DF21" i="2"/>
  <c r="DJ21" i="2"/>
  <c r="DK21" i="2"/>
  <c r="BU22" i="2"/>
  <c r="CV22" i="2"/>
  <c r="CV23" i="2" s="1"/>
  <c r="CW23" i="2" s="1"/>
  <c r="DD22" i="2"/>
  <c r="DF22" i="2"/>
  <c r="DJ22" i="2"/>
  <c r="DK22" i="2"/>
  <c r="BU23" i="2"/>
  <c r="DD23" i="2"/>
  <c r="DF23" i="2"/>
  <c r="DJ23" i="2"/>
  <c r="DK23" i="2"/>
  <c r="BU24" i="2"/>
  <c r="CV24" i="2"/>
  <c r="CW24" i="2"/>
  <c r="DD24" i="2"/>
  <c r="DF24" i="2"/>
  <c r="DJ24" i="2"/>
  <c r="DK24" i="2"/>
  <c r="BU25" i="2"/>
  <c r="CV25" i="2"/>
  <c r="CV26" i="2" s="1"/>
  <c r="CW26" i="2" s="1"/>
  <c r="DD25" i="2"/>
  <c r="DF25" i="2"/>
  <c r="DJ25" i="2"/>
  <c r="DK25" i="2"/>
  <c r="BU26" i="2"/>
  <c r="DD26" i="2"/>
  <c r="DJ26" i="2"/>
  <c r="DK26" i="2"/>
  <c r="BU27" i="2"/>
  <c r="CV27" i="2"/>
  <c r="CW27" i="2" s="1"/>
  <c r="DD27" i="2"/>
  <c r="DF27" i="2"/>
  <c r="DJ27" i="2"/>
  <c r="DK27" i="2"/>
  <c r="BU28" i="2"/>
  <c r="CV28" i="2"/>
  <c r="CW28" i="2" s="1"/>
  <c r="DD28" i="2"/>
  <c r="DF28" i="2"/>
  <c r="DJ28" i="2"/>
  <c r="DK28" i="2"/>
  <c r="BU29" i="2"/>
  <c r="BV29" i="2" s="1"/>
  <c r="CV29" i="2"/>
  <c r="CW29" i="2" s="1"/>
  <c r="DD29" i="2"/>
  <c r="DF29" i="2"/>
  <c r="DJ29" i="2"/>
  <c r="DK29" i="2"/>
  <c r="BU30" i="2"/>
  <c r="DD30" i="2"/>
  <c r="DF30" i="2"/>
  <c r="DJ30" i="2"/>
  <c r="DK30" i="2"/>
  <c r="BU31" i="2"/>
  <c r="DD31" i="2"/>
  <c r="DF31" i="2"/>
  <c r="DJ31" i="2"/>
  <c r="DK31" i="2"/>
  <c r="BU32" i="2"/>
  <c r="CV32" i="2"/>
  <c r="CW32" i="2" s="1"/>
  <c r="DD32" i="2"/>
  <c r="DF32" i="2"/>
  <c r="DJ32" i="2"/>
  <c r="DK32" i="2"/>
  <c r="BU33" i="2"/>
  <c r="CV33" i="2"/>
  <c r="CW33" i="2"/>
  <c r="DD33" i="2"/>
  <c r="DF33" i="2"/>
  <c r="DJ33" i="2"/>
  <c r="DK33" i="2"/>
  <c r="BU34" i="2"/>
  <c r="CV34" i="2"/>
  <c r="CW34" i="2" s="1"/>
  <c r="DD34" i="2"/>
  <c r="DJ34" i="2"/>
  <c r="DK34" i="2"/>
  <c r="BU35" i="2"/>
  <c r="CV35" i="2"/>
  <c r="CW35" i="2"/>
  <c r="DD35" i="2"/>
  <c r="DF35" i="2"/>
  <c r="DJ35" i="2"/>
  <c r="DK35" i="2"/>
  <c r="BU36" i="2"/>
  <c r="CV36" i="2"/>
  <c r="CV37" i="2" s="1"/>
  <c r="DD36" i="2"/>
  <c r="DF36" i="2"/>
  <c r="DJ36" i="2"/>
  <c r="DK36" i="2"/>
  <c r="BU37" i="2"/>
  <c r="DD37" i="2"/>
  <c r="DF37" i="2"/>
  <c r="DJ37" i="2"/>
  <c r="DK37" i="2"/>
  <c r="BU38" i="2"/>
  <c r="DD38" i="2"/>
  <c r="DF38" i="2"/>
  <c r="DJ38" i="2"/>
  <c r="DK38" i="2"/>
  <c r="BU39" i="2"/>
  <c r="BV39" i="2" s="1"/>
  <c r="CV39" i="2"/>
  <c r="CV40" i="2" s="1"/>
  <c r="CW40" i="2" s="1"/>
  <c r="DD39" i="2"/>
  <c r="DF39" i="2"/>
  <c r="DJ39" i="2"/>
  <c r="DK39" i="2"/>
  <c r="BU40" i="2"/>
  <c r="DD40" i="2"/>
  <c r="DJ40" i="2"/>
  <c r="DK40" i="2"/>
  <c r="BU41" i="2"/>
  <c r="CV41" i="2"/>
  <c r="CW41" i="2" s="1"/>
  <c r="DD41" i="2"/>
  <c r="DF41" i="2"/>
  <c r="DJ41" i="2"/>
  <c r="DK41" i="2"/>
  <c r="BU42" i="2"/>
  <c r="DD42" i="2"/>
  <c r="DF42" i="2"/>
  <c r="DJ42" i="2"/>
  <c r="DK42" i="2"/>
  <c r="BU43" i="2"/>
  <c r="DD43" i="2"/>
  <c r="DF43" i="2"/>
  <c r="DJ43" i="2"/>
  <c r="DK43" i="2"/>
  <c r="BU44" i="2"/>
  <c r="CV44" i="2"/>
  <c r="CW44" i="2" s="1"/>
  <c r="DD44" i="2"/>
  <c r="DF44" i="2"/>
  <c r="DJ44" i="2"/>
  <c r="DK44" i="2"/>
  <c r="BU45" i="2"/>
  <c r="DD45" i="2"/>
  <c r="DF45" i="2"/>
  <c r="DJ45" i="2"/>
  <c r="DK45" i="2"/>
  <c r="BU46" i="2"/>
  <c r="DD46" i="2"/>
  <c r="DF46" i="2"/>
  <c r="DJ46" i="2"/>
  <c r="DK46" i="2"/>
  <c r="BU47" i="2"/>
  <c r="DD47" i="2"/>
  <c r="DJ47" i="2"/>
  <c r="DK47" i="2"/>
  <c r="BU48" i="2"/>
  <c r="CV48" i="2"/>
  <c r="CV49" i="2" s="1"/>
  <c r="CW49" i="2" s="1"/>
  <c r="DD48" i="2"/>
  <c r="DF48" i="2"/>
  <c r="DJ48" i="2"/>
  <c r="DK48" i="2"/>
  <c r="BU49" i="2"/>
  <c r="DD49" i="2"/>
  <c r="DF49" i="2"/>
  <c r="DJ49" i="2"/>
  <c r="DK49" i="2"/>
  <c r="BU50" i="2"/>
  <c r="CV50" i="2"/>
  <c r="CV51" i="2" s="1"/>
  <c r="CW50" i="2"/>
  <c r="DD50" i="2"/>
  <c r="DF50" i="2"/>
  <c r="DJ50" i="2"/>
  <c r="DK50" i="2"/>
  <c r="BU51" i="2"/>
  <c r="DD51" i="2"/>
  <c r="DF51" i="2"/>
  <c r="DJ51" i="2"/>
  <c r="DK51" i="2"/>
  <c r="BU52" i="2"/>
  <c r="DD52" i="2"/>
  <c r="DF52" i="2"/>
  <c r="DJ52" i="2"/>
  <c r="DK52" i="2"/>
  <c r="BU53" i="2"/>
  <c r="DD53" i="2"/>
  <c r="DF53" i="2"/>
  <c r="DJ53" i="2"/>
  <c r="DK53" i="2"/>
  <c r="BU54" i="2"/>
  <c r="DD54" i="2"/>
  <c r="DJ54" i="2"/>
  <c r="DK54" i="2"/>
  <c r="BU55" i="2"/>
  <c r="BV55" i="2" s="1"/>
  <c r="CV55" i="2"/>
  <c r="CW55" i="2" s="1"/>
  <c r="DD55" i="2"/>
  <c r="DF55" i="2"/>
  <c r="DJ55" i="2"/>
  <c r="DK55" i="2"/>
  <c r="BU56" i="2"/>
  <c r="DD56" i="2"/>
  <c r="DJ56" i="2"/>
  <c r="DK56" i="2"/>
  <c r="BU57" i="2"/>
  <c r="CV57" i="2"/>
  <c r="CW57" i="2"/>
  <c r="DD57" i="2"/>
  <c r="DF57" i="2"/>
  <c r="DJ57" i="2"/>
  <c r="DK57" i="2"/>
  <c r="BU58" i="2"/>
  <c r="CV58" i="2"/>
  <c r="CW58" i="2"/>
  <c r="DD58" i="2"/>
  <c r="DF58" i="2"/>
  <c r="DJ58" i="2"/>
  <c r="DK58" i="2"/>
  <c r="BU59" i="2"/>
  <c r="BV59" i="2" s="1"/>
  <c r="CV59" i="2"/>
  <c r="CV60" i="2" s="1"/>
  <c r="DD59" i="2"/>
  <c r="DF59" i="2"/>
  <c r="DJ59" i="2"/>
  <c r="DK59" i="2"/>
  <c r="BU60" i="2"/>
  <c r="DD60" i="2"/>
  <c r="DF60" i="2"/>
  <c r="DJ60" i="2"/>
  <c r="DK60" i="2"/>
  <c r="BU61" i="2"/>
  <c r="DD61" i="2"/>
  <c r="DF61" i="2"/>
  <c r="DJ61" i="2"/>
  <c r="DK61" i="2"/>
  <c r="BU62" i="2"/>
  <c r="DD62" i="2"/>
  <c r="DF62" i="2"/>
  <c r="DJ62" i="2"/>
  <c r="DK62" i="2"/>
  <c r="BU63" i="2"/>
  <c r="CV63" i="2"/>
  <c r="CW63" i="2" s="1"/>
  <c r="DD63" i="2"/>
  <c r="DF63" i="2"/>
  <c r="DJ63" i="2"/>
  <c r="DK63" i="2"/>
  <c r="BU64" i="2"/>
  <c r="DD64" i="2"/>
  <c r="DF64" i="2"/>
  <c r="DJ64" i="2"/>
  <c r="DK64" i="2"/>
  <c r="BU65" i="2"/>
  <c r="DD65" i="2"/>
  <c r="DF65" i="2"/>
  <c r="DJ65" i="2"/>
  <c r="DK65" i="2"/>
  <c r="BU66" i="2"/>
  <c r="DD66" i="2"/>
  <c r="DF66" i="2"/>
  <c r="DJ66" i="2"/>
  <c r="DK66" i="2"/>
  <c r="BU67" i="2"/>
  <c r="DD67" i="2"/>
  <c r="DF67" i="2"/>
  <c r="DJ67" i="2"/>
  <c r="DK67" i="2"/>
  <c r="BU68" i="2"/>
  <c r="DD68" i="2"/>
  <c r="DF68" i="2"/>
  <c r="DJ68" i="2"/>
  <c r="DK68" i="2"/>
  <c r="BU69" i="2"/>
  <c r="DD69" i="2"/>
  <c r="DF69" i="2"/>
  <c r="DJ69" i="2"/>
  <c r="DK69" i="2"/>
  <c r="BU70" i="2"/>
  <c r="BV70" i="2" s="1"/>
  <c r="DD70" i="2"/>
  <c r="DF70" i="2"/>
  <c r="DJ70" i="2"/>
  <c r="DK70" i="2"/>
  <c r="BU71" i="2"/>
  <c r="DD71" i="2"/>
  <c r="DF71" i="2"/>
  <c r="DJ71" i="2"/>
  <c r="DK71" i="2"/>
  <c r="BU72" i="2"/>
  <c r="DD72" i="2"/>
  <c r="DF72" i="2"/>
  <c r="DJ72" i="2"/>
  <c r="DK72" i="2"/>
  <c r="BU73" i="2"/>
  <c r="DD73" i="2"/>
  <c r="DF73" i="2"/>
  <c r="DJ73" i="2"/>
  <c r="DK73" i="2"/>
  <c r="BU74" i="2"/>
  <c r="DD74" i="2"/>
  <c r="DF74" i="2"/>
  <c r="DJ74" i="2"/>
  <c r="DK74" i="2"/>
  <c r="BU75" i="2"/>
  <c r="DD75" i="2"/>
  <c r="DF75" i="2"/>
  <c r="DJ75" i="2"/>
  <c r="DK75" i="2"/>
  <c r="BU76" i="2"/>
  <c r="DD76" i="2"/>
  <c r="DF76" i="2"/>
  <c r="DJ76" i="2"/>
  <c r="DK76" i="2"/>
  <c r="BU77" i="2"/>
  <c r="BV77" i="2" s="1"/>
  <c r="DD77" i="2"/>
  <c r="DJ77" i="2"/>
  <c r="DK77" i="2"/>
  <c r="BU78" i="2"/>
  <c r="CV78" i="2"/>
  <c r="CW78" i="2" s="1"/>
  <c r="DD78" i="2"/>
  <c r="DF78" i="2"/>
  <c r="DJ78" i="2"/>
  <c r="DK78" i="2"/>
  <c r="BU79" i="2"/>
  <c r="CV79" i="2"/>
  <c r="CW79" i="2" s="1"/>
  <c r="DD79" i="2"/>
  <c r="DF79" i="2"/>
  <c r="DJ79" i="2"/>
  <c r="DK79" i="2"/>
  <c r="BU80" i="2"/>
  <c r="CV80" i="2"/>
  <c r="CW80" i="2"/>
  <c r="DD80" i="2"/>
  <c r="DF80" i="2"/>
  <c r="DJ80" i="2"/>
  <c r="DK80" i="2"/>
  <c r="BU81" i="2"/>
  <c r="CV81" i="2"/>
  <c r="CW81" i="2" s="1"/>
  <c r="DD81" i="2"/>
  <c r="DF81" i="2"/>
  <c r="DJ81" i="2"/>
  <c r="DK81" i="2"/>
  <c r="BU82" i="2"/>
  <c r="CV82" i="2"/>
  <c r="CW82" i="2" s="1"/>
  <c r="DD82" i="2"/>
  <c r="DF82" i="2"/>
  <c r="DJ82" i="2"/>
  <c r="DK82" i="2"/>
  <c r="BU83" i="2"/>
  <c r="DD83" i="2"/>
  <c r="DF83" i="2"/>
  <c r="DJ83" i="2"/>
  <c r="DK83" i="2"/>
  <c r="BU84" i="2"/>
  <c r="DD84" i="2"/>
  <c r="DF84" i="2"/>
  <c r="DJ84" i="2"/>
  <c r="DK84" i="2"/>
  <c r="BU85" i="2"/>
  <c r="DD85" i="2"/>
  <c r="DF85" i="2"/>
  <c r="DJ85" i="2"/>
  <c r="DK85" i="2"/>
  <c r="BU86" i="2"/>
  <c r="DD86" i="2"/>
  <c r="DF86" i="2"/>
  <c r="DJ86" i="2"/>
  <c r="DK86" i="2"/>
  <c r="BU87" i="2"/>
  <c r="CV87" i="2"/>
  <c r="CW87" i="2" s="1"/>
  <c r="DD87" i="2"/>
  <c r="DF87" i="2"/>
  <c r="DJ87" i="2"/>
  <c r="DK87" i="2"/>
  <c r="BU88" i="2"/>
  <c r="CV88" i="2"/>
  <c r="CW88" i="2" s="1"/>
  <c r="DD88" i="2"/>
  <c r="DF88" i="2"/>
  <c r="DJ88" i="2"/>
  <c r="DK88" i="2"/>
  <c r="BU89" i="2"/>
  <c r="CV89" i="2"/>
  <c r="CV90" i="2" s="1"/>
  <c r="CW90" i="2" s="1"/>
  <c r="CW89" i="2"/>
  <c r="DD89" i="2"/>
  <c r="DF89" i="2"/>
  <c r="DJ89" i="2"/>
  <c r="DK89" i="2"/>
  <c r="BU90" i="2"/>
  <c r="DD90" i="2"/>
  <c r="DJ90" i="2"/>
  <c r="DK90" i="2"/>
  <c r="BU91" i="2"/>
  <c r="CV91" i="2"/>
  <c r="CW91" i="2"/>
  <c r="DD91" i="2"/>
  <c r="DF91" i="2"/>
  <c r="DJ91" i="2"/>
  <c r="DK91" i="2"/>
  <c r="BU92" i="2"/>
  <c r="CV92" i="2"/>
  <c r="CV93" i="2" s="1"/>
  <c r="DD92" i="2"/>
  <c r="DF92" i="2"/>
  <c r="DJ92" i="2"/>
  <c r="DK92" i="2"/>
  <c r="BU93" i="2"/>
  <c r="DD93" i="2"/>
  <c r="DF93" i="2"/>
  <c r="DJ93" i="2"/>
  <c r="DK93" i="2"/>
  <c r="BU94" i="2"/>
  <c r="BV94" i="2" s="1"/>
  <c r="DD94" i="2"/>
  <c r="DF94" i="2"/>
  <c r="DJ94" i="2"/>
  <c r="DK94" i="2"/>
  <c r="BU95" i="2"/>
  <c r="DD95" i="2"/>
  <c r="DF95" i="2"/>
  <c r="DJ95" i="2"/>
  <c r="DK95" i="2"/>
  <c r="BU96" i="2"/>
  <c r="DD96" i="2"/>
  <c r="DF96" i="2"/>
  <c r="DJ96" i="2"/>
  <c r="DK96" i="2"/>
  <c r="BU97" i="2"/>
  <c r="DD97" i="2"/>
  <c r="DF97" i="2"/>
  <c r="DJ97" i="2"/>
  <c r="DK97" i="2"/>
  <c r="BU98" i="2"/>
  <c r="CV98" i="2"/>
  <c r="CV99" i="2" s="1"/>
  <c r="DD98" i="2"/>
  <c r="DF98" i="2"/>
  <c r="DJ98" i="2"/>
  <c r="DK98" i="2"/>
  <c r="BU99" i="2"/>
  <c r="DD99" i="2"/>
  <c r="DF99" i="2"/>
  <c r="DJ99" i="2"/>
  <c r="DK99" i="2"/>
  <c r="BU100" i="2"/>
  <c r="DD100" i="2"/>
  <c r="DF100" i="2"/>
  <c r="DJ100" i="2"/>
  <c r="DK100" i="2"/>
  <c r="BU101" i="2"/>
  <c r="DD101" i="2"/>
  <c r="DF101" i="2"/>
  <c r="DJ101" i="2"/>
  <c r="DK101" i="2"/>
  <c r="BU102" i="2"/>
  <c r="CV102" i="2"/>
  <c r="CW102" i="2" s="1"/>
  <c r="DD102" i="2"/>
  <c r="DF102" i="2"/>
  <c r="DJ102" i="2"/>
  <c r="DK102" i="2"/>
  <c r="CV103" i="2"/>
  <c r="CV104" i="2" s="1"/>
  <c r="CW104" i="2" s="1"/>
  <c r="DD103" i="2"/>
  <c r="DF103" i="2"/>
  <c r="DJ103" i="2"/>
  <c r="DK103" i="2"/>
  <c r="DD104" i="2"/>
  <c r="DJ104" i="2"/>
  <c r="DK104" i="2"/>
  <c r="CV105" i="2"/>
  <c r="CV106" i="2" s="1"/>
  <c r="CW106" i="2" s="1"/>
  <c r="CW105" i="2"/>
  <c r="DD105" i="2"/>
  <c r="DF105" i="2"/>
  <c r="DJ105" i="2"/>
  <c r="DK105" i="2"/>
  <c r="DD106" i="2"/>
  <c r="DF106" i="2"/>
  <c r="DJ106" i="2"/>
  <c r="DK106" i="2"/>
  <c r="DD107" i="2"/>
  <c r="DF107" i="2"/>
  <c r="DJ107" i="2"/>
  <c r="DK107" i="2"/>
  <c r="DD108" i="2"/>
  <c r="DF108" i="2"/>
  <c r="DJ108" i="2"/>
  <c r="DK108" i="2"/>
  <c r="DD109" i="2"/>
  <c r="DF109" i="2"/>
  <c r="DJ109" i="2"/>
  <c r="DK109" i="2"/>
  <c r="DD110" i="2"/>
  <c r="DF110" i="2"/>
  <c r="DJ110" i="2"/>
  <c r="DK110" i="2"/>
  <c r="CV111" i="2"/>
  <c r="CV112" i="2" s="1"/>
  <c r="CW112" i="2" s="1"/>
  <c r="CW111" i="2"/>
  <c r="DD111" i="2"/>
  <c r="DF111" i="2"/>
  <c r="DJ111" i="2"/>
  <c r="DK111" i="2"/>
  <c r="DD112" i="2"/>
  <c r="DF112" i="2"/>
  <c r="DJ112" i="2"/>
  <c r="DK112" i="2"/>
  <c r="CV113" i="2"/>
  <c r="CW113" i="2"/>
  <c r="DD113" i="2"/>
  <c r="DF113" i="2"/>
  <c r="DJ113" i="2"/>
  <c r="DK113" i="2"/>
  <c r="CV114" i="2"/>
  <c r="CW114" i="2" s="1"/>
  <c r="DD114" i="2"/>
  <c r="DF114" i="2"/>
  <c r="DJ114" i="2"/>
  <c r="DK114" i="2"/>
  <c r="DD115" i="2"/>
  <c r="DF115" i="2"/>
  <c r="DJ115" i="2"/>
  <c r="DK115" i="2"/>
  <c r="CV116" i="2"/>
  <c r="CW116" i="2" s="1"/>
  <c r="DD116" i="2"/>
  <c r="DF116" i="2"/>
  <c r="DJ116" i="2"/>
  <c r="DK116" i="2"/>
  <c r="DD117" i="2"/>
  <c r="DJ117" i="2"/>
  <c r="DK117" i="2"/>
  <c r="CV118" i="2"/>
  <c r="CW118" i="2" s="1"/>
  <c r="DD118" i="2"/>
  <c r="DF118" i="2"/>
  <c r="DJ118" i="2"/>
  <c r="DK118" i="2"/>
  <c r="CV119" i="2"/>
  <c r="CW119" i="2" s="1"/>
  <c r="DD119" i="2"/>
  <c r="DF119" i="2"/>
  <c r="DJ119" i="2"/>
  <c r="DK119" i="2"/>
  <c r="CV120" i="2"/>
  <c r="CW120" i="2"/>
  <c r="DD120" i="2"/>
  <c r="DF120" i="2"/>
  <c r="DJ120" i="2"/>
  <c r="DK120" i="2"/>
  <c r="CV121" i="2"/>
  <c r="CV122" i="2" s="1"/>
  <c r="CW122" i="2" s="1"/>
  <c r="DD121" i="2"/>
  <c r="DF121" i="2"/>
  <c r="DJ121" i="2"/>
  <c r="DK121" i="2"/>
  <c r="DD122" i="2"/>
  <c r="DF122" i="2"/>
  <c r="DJ122" i="2"/>
  <c r="DK122" i="2"/>
  <c r="CV123" i="2"/>
  <c r="CW123" i="2" s="1"/>
  <c r="DD123" i="2"/>
  <c r="DF123" i="2"/>
  <c r="DJ123" i="2"/>
  <c r="DK123" i="2"/>
  <c r="CV124" i="2"/>
  <c r="CV125" i="2" s="1"/>
  <c r="CW125" i="2" s="1"/>
  <c r="CW124" i="2"/>
  <c r="DD124" i="2"/>
  <c r="DF124" i="2"/>
  <c r="DJ124" i="2"/>
  <c r="DK124" i="2"/>
  <c r="DD125" i="2"/>
  <c r="DJ125" i="2"/>
  <c r="DK125" i="2"/>
  <c r="CV126" i="2"/>
  <c r="CW126" i="2" s="1"/>
  <c r="DD126" i="2"/>
  <c r="DF126" i="2"/>
  <c r="DJ126" i="2"/>
  <c r="DK126" i="2"/>
  <c r="DD127" i="2"/>
  <c r="DF127" i="2"/>
  <c r="DJ127" i="2"/>
  <c r="DK127" i="2"/>
  <c r="DD128" i="2"/>
  <c r="DF128" i="2"/>
  <c r="DJ128" i="2"/>
  <c r="DK128" i="2"/>
  <c r="DD129" i="2"/>
  <c r="DF129" i="2"/>
  <c r="DJ129" i="2"/>
  <c r="DK129" i="2"/>
  <c r="CV130" i="2"/>
  <c r="CW130" i="2" s="1"/>
  <c r="DD130" i="2"/>
  <c r="DF130" i="2"/>
  <c r="DJ130" i="2"/>
  <c r="DK130" i="2"/>
  <c r="CV131" i="2"/>
  <c r="CV132" i="2" s="1"/>
  <c r="CW132" i="2" s="1"/>
  <c r="DD131" i="2"/>
  <c r="DF131" i="2"/>
  <c r="DJ131" i="2"/>
  <c r="DK131" i="2"/>
  <c r="DD132" i="2"/>
  <c r="DF132" i="2"/>
  <c r="DJ132" i="2"/>
  <c r="DK132" i="2"/>
  <c r="CV133" i="2"/>
  <c r="CW133" i="2"/>
  <c r="DD133" i="2"/>
  <c r="DF133" i="2"/>
  <c r="DJ133" i="2"/>
  <c r="DK133" i="2"/>
  <c r="CV134" i="2"/>
  <c r="CW134" i="2" s="1"/>
  <c r="DD134" i="2"/>
  <c r="DF134" i="2"/>
  <c r="DJ134" i="2"/>
  <c r="DK134" i="2"/>
  <c r="CV135" i="2"/>
  <c r="CW135" i="2"/>
  <c r="DD135" i="2"/>
  <c r="DF135" i="2"/>
  <c r="DJ135" i="2"/>
  <c r="DK135" i="2"/>
  <c r="CV136" i="2"/>
  <c r="CW136" i="2" s="1"/>
  <c r="DD136" i="2"/>
  <c r="DF136" i="2"/>
  <c r="DJ136" i="2"/>
  <c r="DK136" i="2"/>
  <c r="CV137" i="2"/>
  <c r="CW137" i="2" s="1"/>
  <c r="DD137" i="2"/>
  <c r="DF137" i="2"/>
  <c r="DJ137" i="2"/>
  <c r="DK137" i="2"/>
  <c r="CV138" i="2"/>
  <c r="CW138" i="2" s="1"/>
  <c r="DD138" i="2"/>
  <c r="DF138" i="2"/>
  <c r="DJ138" i="2"/>
  <c r="DK138" i="2"/>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BK2" i="1"/>
  <c r="BK3" i="1"/>
  <c r="BK4" i="1"/>
  <c r="BO4" i="1"/>
  <c r="BP4" i="1" s="1"/>
  <c r="BK5" i="1"/>
  <c r="BO5" i="1"/>
  <c r="BP5" i="1" s="1"/>
  <c r="BK6" i="1"/>
  <c r="BO6" i="1"/>
  <c r="BP6" i="1" s="1"/>
  <c r="BK7" i="1"/>
  <c r="BO7" i="1"/>
  <c r="BP7" i="1" s="1"/>
  <c r="BK8" i="1"/>
  <c r="BO8" i="1"/>
  <c r="BP8" i="1" s="1"/>
  <c r="BK9" i="1"/>
  <c r="BO9" i="1"/>
  <c r="BP9" i="1" s="1"/>
  <c r="BK10" i="1"/>
  <c r="BO10" i="1"/>
  <c r="BP10" i="1" s="1"/>
  <c r="BK11" i="1"/>
  <c r="BO11" i="1"/>
  <c r="BP11" i="1" s="1"/>
  <c r="BK12" i="1"/>
  <c r="BO12" i="1"/>
  <c r="BP12" i="1" s="1"/>
  <c r="BK13" i="1"/>
  <c r="BO13" i="1"/>
  <c r="BP13" i="1" s="1"/>
  <c r="BK14" i="1"/>
  <c r="BO14" i="1"/>
  <c r="BP14" i="1" s="1"/>
  <c r="BK15" i="1"/>
  <c r="BO15" i="1"/>
  <c r="BP15" i="1" s="1"/>
  <c r="BK16" i="1"/>
  <c r="BO16" i="1"/>
  <c r="BP16" i="1" s="1"/>
  <c r="BK17" i="1"/>
  <c r="BO17" i="1"/>
  <c r="BP17" i="1" s="1"/>
  <c r="BK18" i="1"/>
  <c r="BO18" i="1"/>
  <c r="BP18" i="1" s="1"/>
  <c r="BK19" i="1"/>
  <c r="BO19" i="1"/>
  <c r="BP19" i="1" s="1"/>
  <c r="BK20" i="1"/>
  <c r="BO20" i="1"/>
  <c r="BP20" i="1" s="1"/>
  <c r="BK21" i="1"/>
  <c r="BO21" i="1"/>
  <c r="BP21" i="1" s="1"/>
  <c r="BO22" i="1"/>
  <c r="BP22" i="1" s="1"/>
  <c r="BO23" i="1"/>
  <c r="BP23" i="1" s="1"/>
  <c r="BO24" i="1"/>
  <c r="BP24" i="1" s="1"/>
  <c r="BO25" i="1"/>
  <c r="BO26" i="1"/>
  <c r="BP26" i="1" s="1"/>
  <c r="BO27" i="1"/>
  <c r="BP27" i="1" s="1"/>
  <c r="BO28" i="1"/>
  <c r="BP28" i="1" s="1"/>
  <c r="BO29" i="1"/>
  <c r="BP29" i="1" s="1"/>
  <c r="BO30" i="1"/>
  <c r="BP30" i="1" s="1"/>
  <c r="BO31" i="1"/>
  <c r="BO32" i="1"/>
  <c r="BP32" i="1" s="1"/>
  <c r="BO33" i="1"/>
  <c r="BP33" i="1" s="1"/>
  <c r="BO34" i="1"/>
  <c r="BP34" i="1" s="1"/>
  <c r="BO35" i="1"/>
  <c r="BP35" i="1" s="1"/>
  <c r="BO36" i="1"/>
  <c r="BP36" i="1" s="1"/>
  <c r="BO37" i="1"/>
  <c r="BO38" i="1"/>
  <c r="BP38" i="1"/>
  <c r="BO39" i="1"/>
  <c r="BP39" i="1" s="1"/>
  <c r="BO40" i="1"/>
  <c r="BP40" i="1" s="1"/>
  <c r="BO41" i="1"/>
  <c r="BP41" i="1" s="1"/>
  <c r="BO42" i="1"/>
  <c r="BP42" i="1" s="1"/>
  <c r="BO43" i="1"/>
  <c r="BO44" i="1"/>
  <c r="BP44" i="1" s="1"/>
  <c r="BO45" i="1"/>
  <c r="BP45" i="1" s="1"/>
  <c r="BO46" i="1"/>
  <c r="BP46" i="1" s="1"/>
  <c r="BO47" i="1"/>
  <c r="BP47" i="1" s="1"/>
  <c r="BO48" i="1"/>
  <c r="BP48" i="1" s="1"/>
  <c r="BO49" i="1"/>
  <c r="BO50" i="1"/>
  <c r="BP50" i="1" s="1"/>
  <c r="BO51" i="1"/>
  <c r="BP51" i="1" s="1"/>
  <c r="BO52" i="1"/>
  <c r="BP52" i="1" s="1"/>
  <c r="BO53" i="1"/>
  <c r="BP53" i="1" s="1"/>
  <c r="BO54" i="1"/>
  <c r="BP54" i="1" s="1"/>
  <c r="BO55" i="1"/>
  <c r="BO56" i="1"/>
  <c r="BP56" i="1" s="1"/>
  <c r="BO57" i="1"/>
  <c r="BP57" i="1" s="1"/>
  <c r="BO58" i="1"/>
  <c r="BP58" i="1" s="1"/>
  <c r="BO59" i="1"/>
  <c r="BP59" i="1" s="1"/>
  <c r="BO60" i="1"/>
  <c r="BP60" i="1" s="1"/>
  <c r="BO61" i="1"/>
  <c r="BO62" i="1"/>
  <c r="BP62" i="1" s="1"/>
  <c r="BO63" i="1"/>
  <c r="BP63" i="1" s="1"/>
  <c r="BO64" i="1"/>
  <c r="BP64" i="1" s="1"/>
  <c r="BO65" i="1"/>
  <c r="BP65" i="1" s="1"/>
  <c r="BO66" i="1"/>
  <c r="BP66" i="1" s="1"/>
  <c r="BO67" i="1"/>
  <c r="BO68" i="1"/>
  <c r="BP68" i="1" s="1"/>
  <c r="BO69" i="1"/>
  <c r="BP69" i="1" s="1"/>
  <c r="BO70" i="1"/>
  <c r="BP70" i="1" s="1"/>
  <c r="BO71" i="1"/>
  <c r="BP71" i="1" s="1"/>
  <c r="BO72" i="1"/>
  <c r="BP72" i="1" s="1"/>
  <c r="BO73" i="1"/>
  <c r="BO74" i="1"/>
  <c r="BP74" i="1" s="1"/>
  <c r="BO75" i="1"/>
  <c r="BP75" i="1" s="1"/>
  <c r="BO76" i="1"/>
  <c r="BP76" i="1" s="1"/>
  <c r="BO77" i="1"/>
  <c r="BP77" i="1" s="1"/>
  <c r="BO78" i="1"/>
  <c r="BP78" i="1" s="1"/>
  <c r="BO79" i="1"/>
  <c r="BO80" i="1"/>
  <c r="BP80" i="1" s="1"/>
  <c r="BO81" i="1"/>
  <c r="BP81" i="1" s="1"/>
  <c r="BO82" i="1"/>
  <c r="BP82" i="1" s="1"/>
  <c r="BO83" i="1"/>
  <c r="BP83" i="1" s="1"/>
  <c r="BO84" i="1"/>
  <c r="BP84" i="1" s="1"/>
  <c r="BO85" i="1"/>
  <c r="BO86" i="1"/>
  <c r="BP86" i="1" s="1"/>
  <c r="BO87" i="1"/>
  <c r="BP87" i="1" s="1"/>
  <c r="BO88" i="1"/>
  <c r="BP88" i="1" s="1"/>
  <c r="BO89" i="1"/>
  <c r="BP89" i="1" s="1"/>
  <c r="BO90" i="1"/>
  <c r="BP90" i="1" s="1"/>
  <c r="BO91" i="1"/>
  <c r="BO92" i="1"/>
  <c r="BP92" i="1" s="1"/>
  <c r="BO93" i="1"/>
  <c r="BP93" i="1" s="1"/>
  <c r="BO94" i="1"/>
  <c r="BP94" i="1" s="1"/>
  <c r="BO95" i="1"/>
  <c r="BP95" i="1" s="1"/>
  <c r="BO96" i="1"/>
  <c r="BP96" i="1" s="1"/>
  <c r="BO97" i="1"/>
  <c r="BO98" i="1"/>
  <c r="BP98" i="1" s="1"/>
  <c r="BO99" i="1"/>
  <c r="BP99" i="1" s="1"/>
  <c r="BO100" i="1"/>
  <c r="BP100" i="1" s="1"/>
  <c r="BO101" i="1"/>
  <c r="BP101" i="1" s="1"/>
  <c r="BO102" i="1"/>
  <c r="BP102" i="1" s="1"/>
  <c r="J4" i="2"/>
  <c r="M102" i="2"/>
  <c r="L102" i="2"/>
  <c r="K102" i="2"/>
  <c r="J102" i="2"/>
  <c r="M101" i="2"/>
  <c r="L101" i="2"/>
  <c r="K101" i="2"/>
  <c r="J101" i="2"/>
  <c r="M100" i="2"/>
  <c r="L100" i="2"/>
  <c r="K100" i="2"/>
  <c r="J100" i="2"/>
  <c r="M99" i="2"/>
  <c r="L99" i="2"/>
  <c r="K99" i="2"/>
  <c r="J99" i="2"/>
  <c r="M98" i="2"/>
  <c r="L98" i="2"/>
  <c r="K98" i="2"/>
  <c r="J98" i="2"/>
  <c r="M97" i="2"/>
  <c r="L97" i="2"/>
  <c r="K97" i="2"/>
  <c r="J97" i="2"/>
  <c r="M96" i="2"/>
  <c r="L96" i="2"/>
  <c r="K96" i="2"/>
  <c r="J96" i="2"/>
  <c r="M95" i="2"/>
  <c r="L95" i="2"/>
  <c r="K95" i="2"/>
  <c r="J95" i="2"/>
  <c r="M94" i="2"/>
  <c r="L94" i="2"/>
  <c r="K94" i="2"/>
  <c r="J94" i="2"/>
  <c r="M93" i="2"/>
  <c r="L93" i="2"/>
  <c r="K93" i="2"/>
  <c r="J93" i="2"/>
  <c r="M92" i="2"/>
  <c r="L92" i="2"/>
  <c r="K92" i="2"/>
  <c r="J92" i="2"/>
  <c r="M91" i="2"/>
  <c r="L91" i="2"/>
  <c r="K91" i="2"/>
  <c r="J91" i="2"/>
  <c r="M90" i="2"/>
  <c r="L90" i="2"/>
  <c r="K90" i="2"/>
  <c r="J90" i="2"/>
  <c r="M89" i="2"/>
  <c r="L89" i="2"/>
  <c r="K89" i="2"/>
  <c r="J89" i="2"/>
  <c r="M88" i="2"/>
  <c r="L88" i="2"/>
  <c r="K88" i="2"/>
  <c r="J88" i="2"/>
  <c r="M87" i="2"/>
  <c r="L87" i="2"/>
  <c r="K87" i="2"/>
  <c r="J87" i="2"/>
  <c r="M86" i="2"/>
  <c r="L86" i="2"/>
  <c r="K86" i="2"/>
  <c r="J86" i="2"/>
  <c r="M85" i="2"/>
  <c r="L85" i="2"/>
  <c r="K85" i="2"/>
  <c r="J85" i="2"/>
  <c r="M84" i="2"/>
  <c r="L84" i="2"/>
  <c r="K84" i="2"/>
  <c r="J84" i="2"/>
  <c r="M83" i="2"/>
  <c r="L83" i="2"/>
  <c r="K83" i="2"/>
  <c r="J83" i="2"/>
  <c r="M82" i="2"/>
  <c r="L82" i="2"/>
  <c r="K82" i="2"/>
  <c r="J82" i="2"/>
  <c r="M81" i="2"/>
  <c r="L81" i="2"/>
  <c r="K81" i="2"/>
  <c r="J81" i="2"/>
  <c r="M80" i="2"/>
  <c r="L80" i="2"/>
  <c r="K80" i="2"/>
  <c r="J80" i="2"/>
  <c r="M79" i="2"/>
  <c r="L79" i="2"/>
  <c r="K79" i="2"/>
  <c r="J79" i="2"/>
  <c r="M78" i="2"/>
  <c r="L78" i="2"/>
  <c r="K78" i="2"/>
  <c r="J78" i="2"/>
  <c r="M77" i="2"/>
  <c r="L77" i="2"/>
  <c r="K77" i="2"/>
  <c r="J77" i="2"/>
  <c r="M76" i="2"/>
  <c r="L76" i="2"/>
  <c r="K76" i="2"/>
  <c r="J76" i="2"/>
  <c r="M75" i="2"/>
  <c r="L75" i="2"/>
  <c r="K75" i="2"/>
  <c r="J75" i="2"/>
  <c r="M74" i="2"/>
  <c r="L74" i="2"/>
  <c r="K74" i="2"/>
  <c r="J74" i="2"/>
  <c r="M73" i="2"/>
  <c r="L73" i="2"/>
  <c r="K73" i="2"/>
  <c r="J73" i="2"/>
  <c r="M72" i="2"/>
  <c r="L72" i="2"/>
  <c r="K72" i="2"/>
  <c r="J72" i="2"/>
  <c r="M71" i="2"/>
  <c r="L71" i="2"/>
  <c r="K71" i="2"/>
  <c r="J71" i="2"/>
  <c r="M70" i="2"/>
  <c r="L70" i="2"/>
  <c r="K70" i="2"/>
  <c r="J70" i="2"/>
  <c r="M69" i="2"/>
  <c r="L69" i="2"/>
  <c r="K69" i="2"/>
  <c r="J69" i="2"/>
  <c r="M68" i="2"/>
  <c r="L68" i="2"/>
  <c r="K68" i="2"/>
  <c r="J68" i="2"/>
  <c r="M67" i="2"/>
  <c r="L67" i="2"/>
  <c r="K67" i="2"/>
  <c r="J67" i="2"/>
  <c r="M66" i="2"/>
  <c r="L66" i="2"/>
  <c r="K66" i="2"/>
  <c r="J66" i="2"/>
  <c r="M65" i="2"/>
  <c r="L65" i="2"/>
  <c r="K65" i="2"/>
  <c r="J65" i="2"/>
  <c r="M64" i="2"/>
  <c r="L64" i="2"/>
  <c r="K64" i="2"/>
  <c r="J64" i="2"/>
  <c r="M63" i="2"/>
  <c r="L63" i="2"/>
  <c r="K63" i="2"/>
  <c r="J63" i="2"/>
  <c r="M62" i="2"/>
  <c r="L62" i="2"/>
  <c r="K62" i="2"/>
  <c r="J62" i="2"/>
  <c r="M61" i="2"/>
  <c r="L61" i="2"/>
  <c r="K61" i="2"/>
  <c r="J61" i="2"/>
  <c r="M60" i="2"/>
  <c r="L60" i="2"/>
  <c r="K60" i="2"/>
  <c r="J60" i="2"/>
  <c r="M59" i="2"/>
  <c r="L59" i="2"/>
  <c r="K59" i="2"/>
  <c r="J59" i="2"/>
  <c r="M58" i="2"/>
  <c r="L58" i="2"/>
  <c r="K58" i="2"/>
  <c r="J58" i="2"/>
  <c r="M57" i="2"/>
  <c r="L57" i="2"/>
  <c r="K57" i="2"/>
  <c r="J57" i="2"/>
  <c r="M56" i="2"/>
  <c r="L56" i="2"/>
  <c r="K56" i="2"/>
  <c r="J56" i="2"/>
  <c r="M55" i="2"/>
  <c r="L55" i="2"/>
  <c r="K55" i="2"/>
  <c r="J55" i="2"/>
  <c r="M54" i="2"/>
  <c r="L54" i="2"/>
  <c r="K54" i="2"/>
  <c r="J54" i="2"/>
  <c r="M53" i="2"/>
  <c r="L53" i="2"/>
  <c r="K53" i="2"/>
  <c r="J53" i="2"/>
  <c r="M52" i="2"/>
  <c r="L52" i="2"/>
  <c r="K52" i="2"/>
  <c r="J52" i="2"/>
  <c r="M51" i="2"/>
  <c r="L51" i="2"/>
  <c r="K51" i="2"/>
  <c r="J51" i="2"/>
  <c r="M50" i="2"/>
  <c r="L50" i="2"/>
  <c r="K50" i="2"/>
  <c r="J50" i="2"/>
  <c r="M49" i="2"/>
  <c r="L49" i="2"/>
  <c r="K49" i="2"/>
  <c r="J49" i="2"/>
  <c r="M48" i="2"/>
  <c r="L48" i="2"/>
  <c r="K48" i="2"/>
  <c r="J48" i="2"/>
  <c r="M47" i="2"/>
  <c r="L47" i="2"/>
  <c r="K47" i="2"/>
  <c r="J47" i="2"/>
  <c r="M46" i="2"/>
  <c r="L46" i="2"/>
  <c r="K46" i="2"/>
  <c r="J46" i="2"/>
  <c r="M45" i="2"/>
  <c r="L45" i="2"/>
  <c r="K45" i="2"/>
  <c r="J45" i="2"/>
  <c r="M44" i="2"/>
  <c r="L44" i="2"/>
  <c r="K44" i="2"/>
  <c r="J44" i="2"/>
  <c r="M43" i="2"/>
  <c r="L43" i="2"/>
  <c r="K43" i="2"/>
  <c r="J43" i="2"/>
  <c r="M42" i="2"/>
  <c r="L42" i="2"/>
  <c r="K42" i="2"/>
  <c r="J42" i="2"/>
  <c r="M41" i="2"/>
  <c r="L41" i="2"/>
  <c r="K41" i="2"/>
  <c r="J41" i="2"/>
  <c r="M40" i="2"/>
  <c r="L40" i="2"/>
  <c r="K40" i="2"/>
  <c r="J40" i="2"/>
  <c r="M39" i="2"/>
  <c r="L39" i="2"/>
  <c r="K39" i="2"/>
  <c r="J39" i="2"/>
  <c r="M38" i="2"/>
  <c r="L38" i="2"/>
  <c r="K38" i="2"/>
  <c r="J38" i="2"/>
  <c r="M37" i="2"/>
  <c r="L37" i="2"/>
  <c r="K37" i="2"/>
  <c r="J37" i="2"/>
  <c r="M36" i="2"/>
  <c r="L36" i="2"/>
  <c r="K36" i="2"/>
  <c r="J36" i="2"/>
  <c r="M35" i="2"/>
  <c r="L35" i="2"/>
  <c r="K35" i="2"/>
  <c r="J35" i="2"/>
  <c r="M34" i="2"/>
  <c r="L34" i="2"/>
  <c r="K34" i="2"/>
  <c r="J34" i="2"/>
  <c r="M33" i="2"/>
  <c r="L33" i="2"/>
  <c r="K33" i="2"/>
  <c r="J33" i="2"/>
  <c r="M32" i="2"/>
  <c r="L32" i="2"/>
  <c r="K32" i="2"/>
  <c r="J32" i="2"/>
  <c r="M31" i="2"/>
  <c r="L31" i="2"/>
  <c r="K31" i="2"/>
  <c r="J31" i="2"/>
  <c r="M30" i="2"/>
  <c r="L30" i="2"/>
  <c r="K30" i="2"/>
  <c r="J30" i="2"/>
  <c r="M29" i="2"/>
  <c r="L29" i="2"/>
  <c r="K29" i="2"/>
  <c r="J29" i="2"/>
  <c r="M28" i="2"/>
  <c r="L28" i="2"/>
  <c r="K28" i="2"/>
  <c r="J28" i="2"/>
  <c r="M27" i="2"/>
  <c r="L27" i="2"/>
  <c r="K27" i="2"/>
  <c r="J27" i="2"/>
  <c r="M26" i="2"/>
  <c r="L26" i="2"/>
  <c r="K26" i="2"/>
  <c r="J26" i="2"/>
  <c r="M25" i="2"/>
  <c r="L25" i="2"/>
  <c r="K25" i="2"/>
  <c r="J25" i="2"/>
  <c r="M24" i="2"/>
  <c r="L24" i="2"/>
  <c r="K24" i="2"/>
  <c r="J24" i="2"/>
  <c r="M23" i="2"/>
  <c r="L23" i="2"/>
  <c r="K23" i="2"/>
  <c r="J23" i="2"/>
  <c r="M22" i="2"/>
  <c r="L22" i="2"/>
  <c r="K22" i="2"/>
  <c r="J22" i="2"/>
  <c r="M21" i="2"/>
  <c r="L21" i="2"/>
  <c r="K21" i="2"/>
  <c r="J21" i="2"/>
  <c r="M20" i="2"/>
  <c r="L20" i="2"/>
  <c r="K20" i="2"/>
  <c r="J20" i="2"/>
  <c r="M19" i="2"/>
  <c r="L19" i="2"/>
  <c r="K19" i="2"/>
  <c r="J19" i="2"/>
  <c r="M18" i="2"/>
  <c r="L18" i="2"/>
  <c r="K18" i="2"/>
  <c r="J18" i="2"/>
  <c r="M17" i="2"/>
  <c r="L17" i="2"/>
  <c r="K17" i="2"/>
  <c r="J17" i="2"/>
  <c r="M16" i="2"/>
  <c r="L16" i="2"/>
  <c r="K16" i="2"/>
  <c r="J16" i="2"/>
  <c r="M15" i="2"/>
  <c r="L15" i="2"/>
  <c r="K15" i="2"/>
  <c r="J15" i="2"/>
  <c r="M14" i="2"/>
  <c r="L14" i="2"/>
  <c r="K14" i="2"/>
  <c r="J14" i="2"/>
  <c r="M13" i="2"/>
  <c r="L13" i="2"/>
  <c r="K13" i="2"/>
  <c r="J13" i="2"/>
  <c r="M12" i="2"/>
  <c r="L12" i="2"/>
  <c r="K12" i="2"/>
  <c r="J12" i="2"/>
  <c r="M11" i="2"/>
  <c r="L11" i="2"/>
  <c r="K11" i="2"/>
  <c r="J11" i="2"/>
  <c r="M10" i="2"/>
  <c r="L10" i="2"/>
  <c r="K10" i="2"/>
  <c r="J10" i="2"/>
  <c r="M9" i="2"/>
  <c r="L9" i="2"/>
  <c r="K9" i="2"/>
  <c r="J9" i="2"/>
  <c r="M8" i="2"/>
  <c r="L8" i="2"/>
  <c r="K8" i="2"/>
  <c r="J8" i="2"/>
  <c r="M7" i="2"/>
  <c r="L7" i="2"/>
  <c r="K7" i="2"/>
  <c r="J7" i="2"/>
  <c r="M6" i="2"/>
  <c r="L6" i="2"/>
  <c r="K6" i="2"/>
  <c r="J6" i="2"/>
  <c r="M5" i="2"/>
  <c r="L5" i="2"/>
  <c r="K5" i="2"/>
  <c r="J5" i="2"/>
  <c r="M4" i="2"/>
  <c r="L4" i="2"/>
  <c r="K4" i="2"/>
  <c r="M102" i="1"/>
  <c r="L102" i="1"/>
  <c r="K102" i="1"/>
  <c r="J102" i="1"/>
  <c r="M101" i="1"/>
  <c r="L101" i="1"/>
  <c r="K101" i="1"/>
  <c r="J101" i="1"/>
  <c r="M100" i="1"/>
  <c r="L100" i="1"/>
  <c r="K100" i="1"/>
  <c r="J100" i="1"/>
  <c r="M99" i="1"/>
  <c r="L99" i="1"/>
  <c r="K99" i="1"/>
  <c r="J99" i="1"/>
  <c r="M98" i="1"/>
  <c r="L98" i="1"/>
  <c r="K98" i="1"/>
  <c r="J98" i="1"/>
  <c r="M97" i="1"/>
  <c r="L97" i="1"/>
  <c r="K97" i="1"/>
  <c r="J97" i="1"/>
  <c r="M96" i="1"/>
  <c r="L96" i="1"/>
  <c r="K96" i="1"/>
  <c r="J96" i="1"/>
  <c r="M95" i="1"/>
  <c r="L95" i="1"/>
  <c r="K95" i="1"/>
  <c r="J95" i="1"/>
  <c r="M94" i="1"/>
  <c r="L94" i="1"/>
  <c r="K94" i="1"/>
  <c r="J94" i="1"/>
  <c r="M93" i="1"/>
  <c r="L93" i="1"/>
  <c r="K93" i="1"/>
  <c r="J93" i="1"/>
  <c r="M92" i="1"/>
  <c r="L92" i="1"/>
  <c r="K92" i="1"/>
  <c r="J92" i="1"/>
  <c r="M91" i="1"/>
  <c r="L91" i="1"/>
  <c r="K91" i="1"/>
  <c r="J91" i="1"/>
  <c r="M90" i="1"/>
  <c r="L90" i="1"/>
  <c r="K90" i="1"/>
  <c r="J90" i="1"/>
  <c r="M89" i="1"/>
  <c r="L89" i="1"/>
  <c r="K89" i="1"/>
  <c r="J89" i="1"/>
  <c r="M88" i="1"/>
  <c r="L88" i="1"/>
  <c r="K88" i="1"/>
  <c r="J88" i="1"/>
  <c r="M87" i="1"/>
  <c r="L87" i="1"/>
  <c r="K87" i="1"/>
  <c r="J87" i="1"/>
  <c r="M86" i="1"/>
  <c r="L86" i="1"/>
  <c r="K86" i="1"/>
  <c r="J86" i="1"/>
  <c r="M85" i="1"/>
  <c r="L85" i="1"/>
  <c r="K85" i="1"/>
  <c r="J85" i="1"/>
  <c r="M84" i="1"/>
  <c r="L84" i="1"/>
  <c r="K84" i="1"/>
  <c r="J84" i="1"/>
  <c r="M83" i="1"/>
  <c r="L83" i="1"/>
  <c r="K83" i="1"/>
  <c r="J83" i="1"/>
  <c r="M82" i="1"/>
  <c r="L82" i="1"/>
  <c r="K82" i="1"/>
  <c r="J82" i="1"/>
  <c r="M81" i="1"/>
  <c r="L81" i="1"/>
  <c r="K81" i="1"/>
  <c r="J81" i="1"/>
  <c r="M80" i="1"/>
  <c r="L80" i="1"/>
  <c r="K80" i="1"/>
  <c r="J80" i="1"/>
  <c r="M79" i="1"/>
  <c r="L79" i="1"/>
  <c r="K79" i="1"/>
  <c r="J79" i="1"/>
  <c r="M78" i="1"/>
  <c r="L78" i="1"/>
  <c r="K78" i="1"/>
  <c r="J78" i="1"/>
  <c r="M77" i="1"/>
  <c r="L77" i="1"/>
  <c r="K77" i="1"/>
  <c r="J77" i="1"/>
  <c r="M76" i="1"/>
  <c r="L76" i="1"/>
  <c r="K76" i="1"/>
  <c r="J76" i="1"/>
  <c r="M75" i="1"/>
  <c r="L75" i="1"/>
  <c r="K75" i="1"/>
  <c r="J75" i="1"/>
  <c r="M74" i="1"/>
  <c r="L74" i="1"/>
  <c r="K74" i="1"/>
  <c r="J74" i="1"/>
  <c r="M73" i="1"/>
  <c r="L73" i="1"/>
  <c r="K73" i="1"/>
  <c r="J73" i="1"/>
  <c r="M72" i="1"/>
  <c r="L72" i="1"/>
  <c r="K72" i="1"/>
  <c r="J72" i="1"/>
  <c r="M71" i="1"/>
  <c r="L71" i="1"/>
  <c r="K71" i="1"/>
  <c r="J71" i="1"/>
  <c r="M70" i="1"/>
  <c r="L70" i="1"/>
  <c r="K70" i="1"/>
  <c r="J70" i="1"/>
  <c r="M69" i="1"/>
  <c r="L69" i="1"/>
  <c r="K69" i="1"/>
  <c r="J69" i="1"/>
  <c r="M68" i="1"/>
  <c r="L68" i="1"/>
  <c r="K68" i="1"/>
  <c r="J68" i="1"/>
  <c r="M67" i="1"/>
  <c r="L67" i="1"/>
  <c r="K67" i="1"/>
  <c r="J67" i="1"/>
  <c r="M66" i="1"/>
  <c r="L66" i="1"/>
  <c r="K66" i="1"/>
  <c r="J66" i="1"/>
  <c r="M65" i="1"/>
  <c r="L65" i="1"/>
  <c r="K65" i="1"/>
  <c r="J65" i="1"/>
  <c r="M64" i="1"/>
  <c r="L64" i="1"/>
  <c r="K64" i="1"/>
  <c r="J64" i="1"/>
  <c r="M63" i="1"/>
  <c r="L63" i="1"/>
  <c r="K63" i="1"/>
  <c r="J63" i="1"/>
  <c r="M62" i="1"/>
  <c r="L62" i="1"/>
  <c r="K62" i="1"/>
  <c r="J62" i="1"/>
  <c r="M61" i="1"/>
  <c r="L61" i="1"/>
  <c r="K61" i="1"/>
  <c r="J61" i="1"/>
  <c r="M60" i="1"/>
  <c r="L60" i="1"/>
  <c r="K60" i="1"/>
  <c r="J60" i="1"/>
  <c r="M59" i="1"/>
  <c r="L59" i="1"/>
  <c r="K59" i="1"/>
  <c r="J59" i="1"/>
  <c r="M58" i="1"/>
  <c r="L58" i="1"/>
  <c r="K58" i="1"/>
  <c r="J58" i="1"/>
  <c r="M57" i="1"/>
  <c r="L57" i="1"/>
  <c r="K57" i="1"/>
  <c r="J57" i="1"/>
  <c r="M56" i="1"/>
  <c r="L56" i="1"/>
  <c r="K56" i="1"/>
  <c r="J56" i="1"/>
  <c r="M55" i="1"/>
  <c r="L55" i="1"/>
  <c r="K55" i="1"/>
  <c r="J55" i="1"/>
  <c r="M54" i="1"/>
  <c r="L54" i="1"/>
  <c r="K54" i="1"/>
  <c r="J54" i="1"/>
  <c r="M53" i="1"/>
  <c r="L53" i="1"/>
  <c r="K53" i="1"/>
  <c r="J53" i="1"/>
  <c r="M52" i="1"/>
  <c r="L52" i="1"/>
  <c r="K52" i="1"/>
  <c r="J52" i="1"/>
  <c r="M51" i="1"/>
  <c r="L51" i="1"/>
  <c r="K51" i="1"/>
  <c r="J51" i="1"/>
  <c r="M50" i="1"/>
  <c r="L50" i="1"/>
  <c r="K50" i="1"/>
  <c r="J50" i="1"/>
  <c r="M49" i="1"/>
  <c r="L49" i="1"/>
  <c r="K49" i="1"/>
  <c r="J49" i="1"/>
  <c r="M48" i="1"/>
  <c r="L48" i="1"/>
  <c r="K48" i="1"/>
  <c r="J48" i="1"/>
  <c r="M47" i="1"/>
  <c r="L47" i="1"/>
  <c r="K47" i="1"/>
  <c r="J47" i="1"/>
  <c r="M46" i="1"/>
  <c r="L46" i="1"/>
  <c r="K46" i="1"/>
  <c r="J46" i="1"/>
  <c r="M45" i="1"/>
  <c r="L45" i="1"/>
  <c r="K45" i="1"/>
  <c r="J45" i="1"/>
  <c r="M44" i="1"/>
  <c r="L44" i="1"/>
  <c r="K44" i="1"/>
  <c r="J44" i="1"/>
  <c r="M43" i="1"/>
  <c r="L43" i="1"/>
  <c r="K43" i="1"/>
  <c r="J43" i="1"/>
  <c r="M42" i="1"/>
  <c r="L42" i="1"/>
  <c r="K42" i="1"/>
  <c r="J42" i="1"/>
  <c r="M41" i="1"/>
  <c r="L41" i="1"/>
  <c r="K41" i="1"/>
  <c r="J41" i="1"/>
  <c r="M40" i="1"/>
  <c r="L40" i="1"/>
  <c r="K40" i="1"/>
  <c r="J40" i="1"/>
  <c r="M39" i="1"/>
  <c r="L39" i="1"/>
  <c r="K39" i="1"/>
  <c r="J39" i="1"/>
  <c r="M38" i="1"/>
  <c r="L38" i="1"/>
  <c r="K38" i="1"/>
  <c r="J38" i="1"/>
  <c r="M37" i="1"/>
  <c r="L37" i="1"/>
  <c r="K37" i="1"/>
  <c r="J37" i="1"/>
  <c r="M36" i="1"/>
  <c r="L36" i="1"/>
  <c r="K36" i="1"/>
  <c r="J36" i="1"/>
  <c r="M35" i="1"/>
  <c r="L35" i="1"/>
  <c r="K35" i="1"/>
  <c r="J35" i="1"/>
  <c r="M34" i="1"/>
  <c r="L34" i="1"/>
  <c r="K34" i="1"/>
  <c r="J34" i="1"/>
  <c r="M33" i="1"/>
  <c r="L33" i="1"/>
  <c r="K33" i="1"/>
  <c r="J33" i="1"/>
  <c r="M32" i="1"/>
  <c r="L32" i="1"/>
  <c r="K32" i="1"/>
  <c r="J32" i="1"/>
  <c r="M31" i="1"/>
  <c r="L31" i="1"/>
  <c r="K31" i="1"/>
  <c r="J31" i="1"/>
  <c r="M30" i="1"/>
  <c r="L30" i="1"/>
  <c r="K30" i="1"/>
  <c r="J30" i="1"/>
  <c r="M29" i="1"/>
  <c r="L29" i="1"/>
  <c r="K29" i="1"/>
  <c r="J29" i="1"/>
  <c r="M28" i="1"/>
  <c r="L28" i="1"/>
  <c r="K28" i="1"/>
  <c r="J28" i="1"/>
  <c r="M27" i="1"/>
  <c r="L27" i="1"/>
  <c r="K27" i="1"/>
  <c r="J27" i="1"/>
  <c r="M26" i="1"/>
  <c r="L26" i="1"/>
  <c r="K26" i="1"/>
  <c r="J26" i="1"/>
  <c r="M25" i="1"/>
  <c r="L25" i="1"/>
  <c r="K25" i="1"/>
  <c r="J25" i="1"/>
  <c r="M24" i="1"/>
  <c r="L24" i="1"/>
  <c r="K24" i="1"/>
  <c r="J24" i="1"/>
  <c r="M23" i="1"/>
  <c r="L23" i="1"/>
  <c r="K23" i="1"/>
  <c r="J23" i="1"/>
  <c r="M22" i="1"/>
  <c r="L22" i="1"/>
  <c r="K22" i="1"/>
  <c r="J22" i="1"/>
  <c r="M21" i="1"/>
  <c r="L21" i="1"/>
  <c r="K21" i="1"/>
  <c r="J21" i="1"/>
  <c r="M20" i="1"/>
  <c r="L20" i="1"/>
  <c r="K20" i="1"/>
  <c r="J20" i="1"/>
  <c r="M19" i="1"/>
  <c r="L19" i="1"/>
  <c r="K19" i="1"/>
  <c r="J19" i="1"/>
  <c r="M18" i="1"/>
  <c r="L18" i="1"/>
  <c r="K18" i="1"/>
  <c r="J18" i="1"/>
  <c r="M17" i="1"/>
  <c r="L17" i="1"/>
  <c r="K17" i="1"/>
  <c r="J17" i="1"/>
  <c r="M16" i="1"/>
  <c r="L16" i="1"/>
  <c r="K16" i="1"/>
  <c r="J16" i="1"/>
  <c r="M15" i="1"/>
  <c r="L15" i="1"/>
  <c r="K15" i="1"/>
  <c r="J15" i="1"/>
  <c r="M14" i="1"/>
  <c r="L14" i="1"/>
  <c r="K14" i="1"/>
  <c r="J14" i="1"/>
  <c r="M13" i="1"/>
  <c r="L13" i="1"/>
  <c r="K13" i="1"/>
  <c r="J13" i="1"/>
  <c r="M12" i="1"/>
  <c r="L12" i="1"/>
  <c r="K12" i="1"/>
  <c r="J12" i="1"/>
  <c r="M11" i="1"/>
  <c r="L11" i="1"/>
  <c r="K11" i="1"/>
  <c r="J11" i="1"/>
  <c r="M10" i="1"/>
  <c r="L10" i="1"/>
  <c r="K10" i="1"/>
  <c r="J10" i="1"/>
  <c r="M9" i="1"/>
  <c r="L9" i="1"/>
  <c r="K9" i="1"/>
  <c r="J9" i="1"/>
  <c r="M8" i="1"/>
  <c r="L8" i="1"/>
  <c r="K8" i="1"/>
  <c r="J8" i="1"/>
  <c r="M7" i="1"/>
  <c r="L7" i="1"/>
  <c r="K7" i="1"/>
  <c r="J7" i="1"/>
  <c r="M6" i="1"/>
  <c r="L6" i="1"/>
  <c r="K6" i="1"/>
  <c r="J6" i="1"/>
  <c r="M5" i="1"/>
  <c r="L5" i="1"/>
  <c r="K5" i="1"/>
  <c r="J5" i="1"/>
  <c r="M4" i="1"/>
  <c r="L4" i="1"/>
  <c r="K4" i="1"/>
  <c r="J4" i="1"/>
  <c r="BL20" i="2" l="1"/>
  <c r="BL18" i="2"/>
  <c r="BL14" i="2"/>
  <c r="BL21" i="2"/>
  <c r="BL15" i="2"/>
  <c r="BL13" i="2"/>
  <c r="B52" i="3"/>
  <c r="C51" i="3"/>
  <c r="B86" i="3"/>
  <c r="C86" i="3" s="1"/>
  <c r="C85" i="3"/>
  <c r="B94" i="3"/>
  <c r="C93" i="3"/>
  <c r="C132" i="3"/>
  <c r="B133" i="3"/>
  <c r="C133" i="3" s="1"/>
  <c r="B62" i="3"/>
  <c r="C61" i="3"/>
  <c r="B14" i="3"/>
  <c r="C13" i="3"/>
  <c r="B68" i="3"/>
  <c r="C67" i="3"/>
  <c r="B32" i="3"/>
  <c r="C31" i="3"/>
  <c r="B50" i="3"/>
  <c r="C50" i="3" s="1"/>
  <c r="C49" i="3"/>
  <c r="B40" i="3"/>
  <c r="C39" i="3"/>
  <c r="C100" i="3"/>
  <c r="B101" i="3"/>
  <c r="C114" i="3"/>
  <c r="B115" i="3"/>
  <c r="C138" i="3"/>
  <c r="B139" i="3"/>
  <c r="C106" i="3"/>
  <c r="B107" i="3"/>
  <c r="C124" i="3"/>
  <c r="B125" i="3"/>
  <c r="B56" i="3"/>
  <c r="C55" i="3"/>
  <c r="B46" i="3"/>
  <c r="C45" i="3"/>
  <c r="B18" i="3"/>
  <c r="C17" i="3"/>
  <c r="B36" i="3"/>
  <c r="C35" i="3"/>
  <c r="B8" i="3"/>
  <c r="C7" i="3"/>
  <c r="B26" i="3"/>
  <c r="C26" i="3" s="1"/>
  <c r="C25" i="3"/>
  <c r="B88" i="3"/>
  <c r="C87" i="3"/>
  <c r="C99" i="3"/>
  <c r="C105" i="3"/>
  <c r="C111" i="3"/>
  <c r="C113" i="3"/>
  <c r="C121" i="3"/>
  <c r="C123" i="3"/>
  <c r="C131" i="3"/>
  <c r="C137" i="3"/>
  <c r="C143" i="3"/>
  <c r="BV71" i="2"/>
  <c r="CV64" i="2"/>
  <c r="BV58" i="2"/>
  <c r="BV20" i="2"/>
  <c r="BV7" i="2"/>
  <c r="BV97" i="2"/>
  <c r="BV84" i="2"/>
  <c r="BV78" i="2"/>
  <c r="BV73" i="2"/>
  <c r="BV64" i="2"/>
  <c r="BV62" i="2"/>
  <c r="BV68" i="2"/>
  <c r="BV53" i="2"/>
  <c r="BV14" i="2"/>
  <c r="CW131" i="2"/>
  <c r="BV90" i="2"/>
  <c r="BV46" i="2"/>
  <c r="BV35" i="2"/>
  <c r="BV31" i="2"/>
  <c r="BV21" i="2"/>
  <c r="CW15" i="2"/>
  <c r="BV81" i="2"/>
  <c r="BV65" i="2"/>
  <c r="BV61" i="2"/>
  <c r="BV15" i="2"/>
  <c r="BV10" i="2"/>
  <c r="CW6" i="2"/>
  <c r="BV67" i="2"/>
  <c r="BV50" i="2"/>
  <c r="BV43" i="2"/>
  <c r="BL3" i="2"/>
  <c r="BV74" i="2"/>
  <c r="BV36" i="2"/>
  <c r="BV34" i="2"/>
  <c r="BV100" i="2"/>
  <c r="BV38" i="2"/>
  <c r="BV32" i="2"/>
  <c r="CV30" i="2"/>
  <c r="BV91" i="2"/>
  <c r="BV87" i="2"/>
  <c r="BV76" i="2"/>
  <c r="BV28" i="2"/>
  <c r="BV24" i="2"/>
  <c r="BV16" i="2"/>
  <c r="BL11" i="2"/>
  <c r="BL9" i="2"/>
  <c r="BL19" i="2"/>
  <c r="BL17" i="2"/>
  <c r="BL6" i="2"/>
  <c r="BL7" i="2"/>
  <c r="BL12" i="2"/>
  <c r="BL4" i="2"/>
  <c r="BL10" i="2"/>
  <c r="BL8" i="2"/>
  <c r="BL5" i="2"/>
  <c r="BV13" i="2"/>
  <c r="CV8" i="2"/>
  <c r="CW7" i="2"/>
  <c r="CV38" i="2"/>
  <c r="CW38" i="2" s="1"/>
  <c r="CW37" i="2"/>
  <c r="CV17" i="2"/>
  <c r="CW16" i="2"/>
  <c r="CW93" i="2"/>
  <c r="CV94" i="2"/>
  <c r="CW99" i="2"/>
  <c r="CV100" i="2"/>
  <c r="CV61" i="2"/>
  <c r="CW60" i="2"/>
  <c r="CV52" i="2"/>
  <c r="CW51" i="2"/>
  <c r="BV88" i="2"/>
  <c r="BV85" i="2"/>
  <c r="BV82" i="2"/>
  <c r="BV79" i="2"/>
  <c r="BV47" i="2"/>
  <c r="BV44" i="2"/>
  <c r="BV41" i="2"/>
  <c r="BV4" i="2"/>
  <c r="CW103" i="2"/>
  <c r="CW59" i="2"/>
  <c r="CV56" i="2"/>
  <c r="CW56" i="2" s="1"/>
  <c r="CW39" i="2"/>
  <c r="CW36" i="2"/>
  <c r="BV5" i="2"/>
  <c r="BV56" i="2"/>
  <c r="BV33" i="2"/>
  <c r="BV30" i="2"/>
  <c r="BV27" i="2"/>
  <c r="BV6" i="2"/>
  <c r="CW121" i="2"/>
  <c r="CV117" i="2"/>
  <c r="CW117" i="2" s="1"/>
  <c r="CV115" i="2"/>
  <c r="CW115" i="2" s="1"/>
  <c r="CV107" i="2"/>
  <c r="CW98" i="2"/>
  <c r="CW92" i="2"/>
  <c r="CV83" i="2"/>
  <c r="CW48" i="2"/>
  <c r="CV45" i="2"/>
  <c r="CV42" i="2"/>
  <c r="CW25" i="2"/>
  <c r="CW22" i="2"/>
  <c r="BV89" i="2"/>
  <c r="BV86" i="2"/>
  <c r="BV83" i="2"/>
  <c r="BV80" i="2"/>
  <c r="BV45" i="2"/>
  <c r="BV42" i="2"/>
  <c r="BV8" i="2"/>
  <c r="CV127" i="2"/>
  <c r="BV101" i="2"/>
  <c r="BV98" i="2"/>
  <c r="BV95" i="2"/>
  <c r="BV92" i="2"/>
  <c r="BV54" i="2"/>
  <c r="BV51" i="2"/>
  <c r="BV48" i="2"/>
  <c r="BV25" i="2"/>
  <c r="BV22" i="2"/>
  <c r="BV17" i="2"/>
  <c r="BV9" i="2"/>
  <c r="CW12" i="2"/>
  <c r="BV75" i="2"/>
  <c r="BV72" i="2"/>
  <c r="BV69" i="2"/>
  <c r="BV66" i="2"/>
  <c r="BV63" i="2"/>
  <c r="BV60" i="2"/>
  <c r="BV57" i="2"/>
  <c r="BV40" i="2"/>
  <c r="BV37" i="2"/>
  <c r="BV18" i="2"/>
  <c r="BV11" i="2"/>
  <c r="BV12" i="2"/>
  <c r="BV102" i="2"/>
  <c r="BV99" i="2"/>
  <c r="BV96" i="2"/>
  <c r="BV93" i="2"/>
  <c r="BV52" i="2"/>
  <c r="BV49" i="2"/>
  <c r="BV26" i="2"/>
  <c r="BV23" i="2"/>
  <c r="BV19" i="2"/>
  <c r="BP31" i="1"/>
  <c r="BP61" i="1"/>
  <c r="BP97" i="1"/>
  <c r="BP79" i="1"/>
  <c r="BP67" i="1"/>
  <c r="BP49" i="1"/>
  <c r="BP25" i="1"/>
  <c r="BP91" i="1"/>
  <c r="BP85" i="1"/>
  <c r="BP73" i="1"/>
  <c r="BP55" i="1"/>
  <c r="BP43" i="1"/>
  <c r="BP37" i="1"/>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102" i="3" l="1"/>
  <c r="C101" i="3"/>
  <c r="C14" i="3"/>
  <c r="B15" i="3"/>
  <c r="C15" i="3" s="1"/>
  <c r="C46" i="3"/>
  <c r="B47" i="3"/>
  <c r="C47" i="3" s="1"/>
  <c r="C62" i="3"/>
  <c r="B63" i="3"/>
  <c r="C18" i="3"/>
  <c r="B19" i="3"/>
  <c r="C88" i="3"/>
  <c r="B89" i="3"/>
  <c r="C56" i="3"/>
  <c r="B57" i="3"/>
  <c r="C40" i="3"/>
  <c r="B41" i="3"/>
  <c r="B126" i="3"/>
  <c r="C126" i="3" s="1"/>
  <c r="C125" i="3"/>
  <c r="C94" i="3"/>
  <c r="B95" i="3"/>
  <c r="C95" i="3" s="1"/>
  <c r="B108" i="3"/>
  <c r="C107" i="3"/>
  <c r="C8" i="3"/>
  <c r="B9" i="3"/>
  <c r="C32" i="3"/>
  <c r="B33" i="3"/>
  <c r="B116" i="3"/>
  <c r="C115" i="3"/>
  <c r="B140" i="3"/>
  <c r="C140" i="3" s="1"/>
  <c r="C139" i="3"/>
  <c r="C36" i="3"/>
  <c r="B37" i="3"/>
  <c r="C37" i="3" s="1"/>
  <c r="C68" i="3"/>
  <c r="B69" i="3"/>
  <c r="C52" i="3"/>
  <c r="B53" i="3"/>
  <c r="C53" i="3" s="1"/>
  <c r="CW30" i="2"/>
  <c r="CV31" i="2"/>
  <c r="CW31" i="2" s="1"/>
  <c r="CV65" i="2"/>
  <c r="CW64" i="2"/>
  <c r="CW52" i="2"/>
  <c r="CV53" i="2"/>
  <c r="CV18" i="2"/>
  <c r="CW17" i="2"/>
  <c r="CV43" i="2"/>
  <c r="CW43" i="2" s="1"/>
  <c r="CW42" i="2"/>
  <c r="CW61" i="2"/>
  <c r="CV62" i="2"/>
  <c r="CW62" i="2" s="1"/>
  <c r="CV46" i="2"/>
  <c r="CW45" i="2"/>
  <c r="CV108" i="2"/>
  <c r="CW107" i="2"/>
  <c r="CV95" i="2"/>
  <c r="CW94" i="2"/>
  <c r="CV128" i="2"/>
  <c r="CW127" i="2"/>
  <c r="CV84" i="2"/>
  <c r="CW83" i="2"/>
  <c r="CV9" i="2"/>
  <c r="CW8" i="2"/>
  <c r="CW100" i="2"/>
  <c r="CV101" i="2"/>
  <c r="CW101" i="2" s="1"/>
  <c r="G4" i="1"/>
  <c r="G4" i="2"/>
  <c r="Y2" i="3"/>
  <c r="B90" i="3" l="1"/>
  <c r="C89" i="3"/>
  <c r="C108" i="3"/>
  <c r="B109" i="3"/>
  <c r="C109" i="3" s="1"/>
  <c r="B42" i="3"/>
  <c r="C42" i="3" s="1"/>
  <c r="C41" i="3"/>
  <c r="B10" i="3"/>
  <c r="C9" i="3"/>
  <c r="B70" i="3"/>
  <c r="C69" i="3"/>
  <c r="B20" i="3"/>
  <c r="C19" i="3"/>
  <c r="B34" i="3"/>
  <c r="C34" i="3" s="1"/>
  <c r="C33" i="3"/>
  <c r="B58" i="3"/>
  <c r="C58" i="3" s="1"/>
  <c r="C57" i="3"/>
  <c r="B64" i="3"/>
  <c r="C63" i="3"/>
  <c r="C116" i="3"/>
  <c r="B117" i="3"/>
  <c r="C102" i="3"/>
  <c r="B103" i="3"/>
  <c r="CV66" i="2"/>
  <c r="CW65" i="2"/>
  <c r="CW108" i="2"/>
  <c r="CV109" i="2"/>
  <c r="CV85" i="2"/>
  <c r="CW84" i="2"/>
  <c r="CW128" i="2"/>
  <c r="CV129" i="2"/>
  <c r="CW129" i="2" s="1"/>
  <c r="CV19" i="2"/>
  <c r="CW19" i="2" s="1"/>
  <c r="CW18" i="2"/>
  <c r="CV54" i="2"/>
  <c r="CW54" i="2" s="1"/>
  <c r="CW53" i="2"/>
  <c r="CW46" i="2"/>
  <c r="CV47" i="2"/>
  <c r="CW47" i="2" s="1"/>
  <c r="CV96" i="2"/>
  <c r="CW95" i="2"/>
  <c r="CV10" i="2"/>
  <c r="CW10" i="2" s="1"/>
  <c r="CW9" i="2"/>
  <c r="B104" i="3" l="1"/>
  <c r="C104" i="3" s="1"/>
  <c r="C103" i="3"/>
  <c r="B118" i="3"/>
  <c r="C117" i="3"/>
  <c r="C10" i="3"/>
  <c r="B11" i="3"/>
  <c r="C11" i="3" s="1"/>
  <c r="C20" i="3"/>
  <c r="B21" i="3"/>
  <c r="C64" i="3"/>
  <c r="B65" i="3"/>
  <c r="C70" i="3"/>
  <c r="B71" i="3"/>
  <c r="C90" i="3"/>
  <c r="B91" i="3"/>
  <c r="CW66" i="2"/>
  <c r="CV67" i="2"/>
  <c r="CW96" i="2"/>
  <c r="CV97" i="2"/>
  <c r="CW97" i="2" s="1"/>
  <c r="CW85" i="2"/>
  <c r="CV86" i="2"/>
  <c r="CW86" i="2" s="1"/>
  <c r="CV110" i="2"/>
  <c r="CW110" i="2" s="1"/>
  <c r="CW109" i="2"/>
  <c r="W127" i="3"/>
  <c r="W126" i="3"/>
  <c r="W125" i="3"/>
  <c r="W124" i="3"/>
  <c r="W123" i="3"/>
  <c r="W122" i="3"/>
  <c r="W121" i="3"/>
  <c r="W120" i="3"/>
  <c r="W119" i="3"/>
  <c r="W118" i="3"/>
  <c r="W117" i="3"/>
  <c r="W116" i="3"/>
  <c r="W115" i="3"/>
  <c r="W114" i="3"/>
  <c r="W113" i="3"/>
  <c r="W112" i="3"/>
  <c r="W111" i="3"/>
  <c r="W110" i="3"/>
  <c r="W109" i="3"/>
  <c r="W108" i="3"/>
  <c r="W107" i="3"/>
  <c r="W106" i="3"/>
  <c r="W105" i="3"/>
  <c r="W104" i="3"/>
  <c r="W103" i="3"/>
  <c r="W102" i="3"/>
  <c r="W101" i="3"/>
  <c r="W100" i="3"/>
  <c r="W99" i="3"/>
  <c r="W98" i="3"/>
  <c r="W97" i="3"/>
  <c r="W96" i="3"/>
  <c r="W95" i="3"/>
  <c r="W94" i="3"/>
  <c r="W93" i="3"/>
  <c r="W92" i="3"/>
  <c r="W91" i="3"/>
  <c r="W90" i="3"/>
  <c r="W89" i="3"/>
  <c r="W88" i="3"/>
  <c r="W87" i="3"/>
  <c r="W86" i="3"/>
  <c r="W85" i="3"/>
  <c r="W84" i="3"/>
  <c r="W83" i="3"/>
  <c r="W82" i="3"/>
  <c r="W81" i="3"/>
  <c r="W80" i="3"/>
  <c r="W79" i="3"/>
  <c r="W78" i="3"/>
  <c r="W77" i="3"/>
  <c r="W76" i="3"/>
  <c r="W75" i="3"/>
  <c r="W74" i="3"/>
  <c r="W73" i="3"/>
  <c r="W72" i="3"/>
  <c r="W71" i="3"/>
  <c r="W70" i="3"/>
  <c r="W69" i="3"/>
  <c r="W68" i="3"/>
  <c r="W67" i="3"/>
  <c r="W66" i="3"/>
  <c r="W65" i="3"/>
  <c r="W64" i="3"/>
  <c r="W63" i="3"/>
  <c r="W62" i="3"/>
  <c r="W61" i="3"/>
  <c r="W60" i="3"/>
  <c r="W59" i="3"/>
  <c r="W58" i="3"/>
  <c r="W57" i="3"/>
  <c r="W56" i="3"/>
  <c r="W55" i="3"/>
  <c r="W54" i="3"/>
  <c r="W53" i="3"/>
  <c r="W52" i="3"/>
  <c r="W51" i="3"/>
  <c r="W50" i="3"/>
  <c r="W49" i="3"/>
  <c r="W48" i="3"/>
  <c r="W47" i="3"/>
  <c r="W46" i="3"/>
  <c r="W45" i="3"/>
  <c r="W44" i="3"/>
  <c r="W43" i="3"/>
  <c r="W42"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W3" i="3"/>
  <c r="W2" i="3"/>
  <c r="C118" i="3" l="1"/>
  <c r="B119" i="3"/>
  <c r="C119" i="3" s="1"/>
  <c r="B66" i="3"/>
  <c r="C66" i="3" s="1"/>
  <c r="C65" i="3"/>
  <c r="B22" i="3"/>
  <c r="C22" i="3" s="1"/>
  <c r="C21" i="3"/>
  <c r="B92" i="3"/>
  <c r="C92" i="3" s="1"/>
  <c r="C91" i="3"/>
  <c r="B72" i="3"/>
  <c r="C71" i="3"/>
  <c r="CW67" i="2"/>
  <c r="CV68" i="2"/>
  <c r="AC21" i="3"/>
  <c r="AD21" i="3" s="1"/>
  <c r="AC9" i="3"/>
  <c r="AD9" i="3" s="1"/>
  <c r="AC20" i="3"/>
  <c r="AD20" i="3" s="1"/>
  <c r="AC8" i="3"/>
  <c r="AD8" i="3" s="1"/>
  <c r="AC19" i="3"/>
  <c r="AD19" i="3" s="1"/>
  <c r="AC7" i="3"/>
  <c r="AD7" i="3" s="1"/>
  <c r="AC18" i="3"/>
  <c r="AD18" i="3" s="1"/>
  <c r="AC6" i="3"/>
  <c r="AD6" i="3" s="1"/>
  <c r="AC3" i="3"/>
  <c r="AD3" i="3" s="1"/>
  <c r="AC17" i="3"/>
  <c r="AD17" i="3" s="1"/>
  <c r="AC5" i="3"/>
  <c r="AD5" i="3" s="1"/>
  <c r="AC13" i="3"/>
  <c r="AD13" i="3" s="1"/>
  <c r="AC11" i="3"/>
  <c r="AD11" i="3" s="1"/>
  <c r="AC16" i="3"/>
  <c r="AD16" i="3" s="1"/>
  <c r="AC4" i="3"/>
  <c r="AD4" i="3" s="1"/>
  <c r="AC15" i="3"/>
  <c r="AD15" i="3" s="1"/>
  <c r="AC14" i="3"/>
  <c r="AD14" i="3" s="1"/>
  <c r="AC2" i="3"/>
  <c r="AD2" i="3" s="1"/>
  <c r="AC12" i="3"/>
  <c r="AD12" i="3" s="1"/>
  <c r="AC10" i="3"/>
  <c r="AD10" i="3" s="1"/>
  <c r="C72" i="3" l="1"/>
  <c r="B73" i="3"/>
  <c r="CV69" i="2"/>
  <c r="CW68" i="2"/>
  <c r="B74" i="3" l="1"/>
  <c r="C73" i="3"/>
  <c r="CV70" i="2"/>
  <c r="CW69" i="2"/>
  <c r="C74" i="3" l="1"/>
  <c r="B75" i="3"/>
  <c r="CV71" i="2"/>
  <c r="CW70" i="2"/>
  <c r="B76" i="3" l="1"/>
  <c r="C75" i="3"/>
  <c r="CW71" i="2"/>
  <c r="CV72" i="2"/>
  <c r="C76" i="3" l="1"/>
  <c r="B77" i="3"/>
  <c r="CW72" i="2"/>
  <c r="CV73" i="2"/>
  <c r="B78" i="3" l="1"/>
  <c r="C77" i="3"/>
  <c r="CW73" i="2"/>
  <c r="CV74" i="2"/>
  <c r="C78" i="3" l="1"/>
  <c r="B79" i="3"/>
  <c r="CW74" i="2"/>
  <c r="CV75" i="2"/>
  <c r="B80" i="3" l="1"/>
  <c r="C79" i="3"/>
  <c r="CW75" i="2"/>
  <c r="CV76" i="2"/>
  <c r="C80" i="3" l="1"/>
  <c r="B81" i="3"/>
  <c r="C81" i="3" s="1"/>
  <c r="BC16" i="1" s="1"/>
  <c r="CW76" i="2"/>
  <c r="CV77" i="2"/>
  <c r="CW77" i="2" s="1"/>
  <c r="BM21" i="2"/>
  <c r="BM3" i="2"/>
  <c r="BM16" i="2"/>
  <c r="BM19" i="2"/>
  <c r="BM10" i="2"/>
  <c r="BM17" i="2"/>
  <c r="BM15" i="2"/>
  <c r="BM8" i="2"/>
  <c r="BM14" i="2"/>
  <c r="BM9" i="2"/>
  <c r="BM6" i="2"/>
  <c r="BM5" i="2"/>
  <c r="BM4" i="2"/>
  <c r="BM13" i="2"/>
  <c r="BM11" i="2"/>
  <c r="BM12" i="2"/>
  <c r="BM7" i="2"/>
  <c r="BM2" i="2"/>
  <c r="BM18" i="2"/>
  <c r="BM20" i="2"/>
  <c r="BC20" i="1" l="1"/>
  <c r="BC8" i="1"/>
  <c r="BC2" i="1"/>
  <c r="BC5" i="1"/>
  <c r="BC13" i="1"/>
  <c r="BC11" i="1"/>
  <c r="BC19" i="1"/>
  <c r="BC10" i="1"/>
  <c r="BC15" i="1"/>
  <c r="BC7" i="1"/>
  <c r="BC12" i="1"/>
  <c r="BC21" i="1"/>
  <c r="BC3" i="1"/>
  <c r="BC4" i="1"/>
  <c r="BC18" i="1"/>
  <c r="BC14" i="1"/>
  <c r="BC9" i="1"/>
  <c r="BC6" i="1"/>
  <c r="BC17" i="1"/>
</calcChain>
</file>

<file path=xl/sharedStrings.xml><?xml version="1.0" encoding="utf-8"?>
<sst xmlns="http://schemas.openxmlformats.org/spreadsheetml/2006/main" count="8532" uniqueCount="2340">
  <si>
    <t>FIN_Orgs</t>
  </si>
  <si>
    <t>AdminID</t>
  </si>
  <si>
    <t>AdminName</t>
  </si>
  <si>
    <t>MembID</t>
  </si>
  <si>
    <t>MembName</t>
  </si>
  <si>
    <t>DstID</t>
  </si>
  <si>
    <t>DstName</t>
  </si>
  <si>
    <t>TORO</t>
  </si>
  <si>
    <t>SU</t>
  </si>
  <si>
    <t>OrgPair</t>
  </si>
  <si>
    <t>RecType</t>
  </si>
  <si>
    <t>D only</t>
  </si>
  <si>
    <t>SU001</t>
  </si>
  <si>
    <t>MT ABRAHAM SD</t>
  </si>
  <si>
    <t>U061</t>
  </si>
  <si>
    <t>Mt. Abraham USD</t>
  </si>
  <si>
    <t>U061U061</t>
  </si>
  <si>
    <t>Addison</t>
  </si>
  <si>
    <t>UU</t>
  </si>
  <si>
    <t>D</t>
  </si>
  <si>
    <t>SU002</t>
  </si>
  <si>
    <t>ADDISON NORTHWEST SD</t>
  </si>
  <si>
    <t>U054</t>
  </si>
  <si>
    <t>Addison NW USD</t>
  </si>
  <si>
    <t>U054U054</t>
  </si>
  <si>
    <t>SU003</t>
  </si>
  <si>
    <t>ADDISON CENTRAL SD</t>
  </si>
  <si>
    <t>U055</t>
  </si>
  <si>
    <t>Addison Central USD</t>
  </si>
  <si>
    <t>U055U055</t>
  </si>
  <si>
    <t>SU004</t>
  </si>
  <si>
    <t>SLATE VALLEY SD</t>
  </si>
  <si>
    <t>U062</t>
  </si>
  <si>
    <t>Slate Valley USD</t>
  </si>
  <si>
    <t>Slate Valley UUSD</t>
  </si>
  <si>
    <t>U062U062</t>
  </si>
  <si>
    <t>Rutland</t>
  </si>
  <si>
    <t>SU005</t>
  </si>
  <si>
    <t>SOUTHWEST VERMONT SU</t>
  </si>
  <si>
    <t>T005</t>
  </si>
  <si>
    <t>Arlington</t>
  </si>
  <si>
    <t>T005T005</t>
  </si>
  <si>
    <t>Bennington</t>
  </si>
  <si>
    <t>TT</t>
  </si>
  <si>
    <t>T141</t>
  </si>
  <si>
    <t>North Bennington ID</t>
  </si>
  <si>
    <t>T141T141</t>
  </si>
  <si>
    <t>T181</t>
  </si>
  <si>
    <t>Sandgate</t>
  </si>
  <si>
    <t>T181T181</t>
  </si>
  <si>
    <t>U014</t>
  </si>
  <si>
    <t>Mt. Anthony UHSD</t>
  </si>
  <si>
    <t>U014U014</t>
  </si>
  <si>
    <t>U087</t>
  </si>
  <si>
    <t>Southwest Vermont Union Elementary SD</t>
  </si>
  <si>
    <t>U087U087</t>
  </si>
  <si>
    <t>SU006</t>
  </si>
  <si>
    <t>BENNINGTON RUTLAND SU</t>
  </si>
  <si>
    <t>T248</t>
  </si>
  <si>
    <t>Winhall</t>
  </si>
  <si>
    <t>T248T248</t>
  </si>
  <si>
    <t>U063</t>
  </si>
  <si>
    <t>Taconic &amp; Green Regional USD</t>
  </si>
  <si>
    <t>U063U063</t>
  </si>
  <si>
    <t>U084</t>
  </si>
  <si>
    <t>Mettawee SD</t>
  </si>
  <si>
    <t>U084U084</t>
  </si>
  <si>
    <t>SU007</t>
  </si>
  <si>
    <t>COLCHESTER SD</t>
  </si>
  <si>
    <t>T050</t>
  </si>
  <si>
    <t>Colchester</t>
  </si>
  <si>
    <t>T050T050</t>
  </si>
  <si>
    <t>Chittenden</t>
  </si>
  <si>
    <t>SU009</t>
  </si>
  <si>
    <t>CALEDONIA CENTRAL SU</t>
  </si>
  <si>
    <t>T038</t>
  </si>
  <si>
    <t>Cabot</t>
  </si>
  <si>
    <t>T038T038</t>
  </si>
  <si>
    <t>Washington</t>
  </si>
  <si>
    <t>T057</t>
  </si>
  <si>
    <t>Danville</t>
  </si>
  <si>
    <t>T057T057</t>
  </si>
  <si>
    <t>T151</t>
  </si>
  <si>
    <t>Peacham</t>
  </si>
  <si>
    <t>T151T151</t>
  </si>
  <si>
    <t>U033</t>
  </si>
  <si>
    <t>Twinfield USD</t>
  </si>
  <si>
    <t>U033U033</t>
  </si>
  <si>
    <t>U078</t>
  </si>
  <si>
    <t>Caledonia Cooperative UUSD</t>
  </si>
  <si>
    <t>U078U078</t>
  </si>
  <si>
    <t>SU010</t>
  </si>
  <si>
    <t>MILTON SD</t>
  </si>
  <si>
    <t>T126</t>
  </si>
  <si>
    <t>Milton</t>
  </si>
  <si>
    <t>T126T126</t>
  </si>
  <si>
    <t>SU011</t>
  </si>
  <si>
    <t>ST JOHNSBURY SD</t>
  </si>
  <si>
    <t>T179</t>
  </si>
  <si>
    <t>St. Johnsbury</t>
  </si>
  <si>
    <t>T179T179</t>
  </si>
  <si>
    <t>SU012</t>
  </si>
  <si>
    <t>MT MANSFIELD SD</t>
  </si>
  <si>
    <t>T255</t>
  </si>
  <si>
    <t>Buels Gore</t>
  </si>
  <si>
    <t>T255T255</t>
  </si>
  <si>
    <t>U401</t>
  </si>
  <si>
    <t>Mt. Mansfield UUSD</t>
  </si>
  <si>
    <t>U401U401</t>
  </si>
  <si>
    <t>SU014</t>
  </si>
  <si>
    <t>CHAMPLAIN VALLEY SD</t>
  </si>
  <si>
    <t>U056</t>
  </si>
  <si>
    <t>Champlain Valley USD</t>
  </si>
  <si>
    <t>U056U056</t>
  </si>
  <si>
    <t>SU015</t>
  </si>
  <si>
    <t>BURLINGTON SD</t>
  </si>
  <si>
    <t>T037</t>
  </si>
  <si>
    <t>Burlington</t>
  </si>
  <si>
    <t>T037T037</t>
  </si>
  <si>
    <t>SU016</t>
  </si>
  <si>
    <t>SOUTH BURLINGTON SD</t>
  </si>
  <si>
    <t>T191</t>
  </si>
  <si>
    <t>South Burlington</t>
  </si>
  <si>
    <t>T191T191</t>
  </si>
  <si>
    <t>SU017</t>
  </si>
  <si>
    <t>WINOOSKI SD</t>
  </si>
  <si>
    <t>T249</t>
  </si>
  <si>
    <t>Winooski ID</t>
  </si>
  <si>
    <t>T249T249</t>
  </si>
  <si>
    <t>SU019</t>
  </si>
  <si>
    <t>ESSEX NORTH SU</t>
  </si>
  <si>
    <t>T041</t>
  </si>
  <si>
    <t>Canaan</t>
  </si>
  <si>
    <t>T041T041</t>
  </si>
  <si>
    <t>Essex</t>
  </si>
  <si>
    <t>T258</t>
  </si>
  <si>
    <t>Ferdinand</t>
  </si>
  <si>
    <t>T258T258</t>
  </si>
  <si>
    <t>U065</t>
  </si>
  <si>
    <t>Northeast Kingdom Choice USD</t>
  </si>
  <si>
    <t>U065U065</t>
  </si>
  <si>
    <t>SU020</t>
  </si>
  <si>
    <t>FRANKLIN NORTHEAST SU</t>
  </si>
  <si>
    <t>U085</t>
  </si>
  <si>
    <t>Northern Mountain Valley UUSD</t>
  </si>
  <si>
    <t>U085U085</t>
  </si>
  <si>
    <t>Franklin</t>
  </si>
  <si>
    <t>U088</t>
  </si>
  <si>
    <t>Enosburgh-Richford UUSD</t>
  </si>
  <si>
    <t>U088U088</t>
  </si>
  <si>
    <t>SU021</t>
  </si>
  <si>
    <t>MISSISQUOI VALLEY SD</t>
  </si>
  <si>
    <t>U089</t>
  </si>
  <si>
    <t>Missisquoi Valley SD</t>
  </si>
  <si>
    <t>U089U089</t>
  </si>
  <si>
    <t>SU022</t>
  </si>
  <si>
    <t>FRANKLIN WEST SU</t>
  </si>
  <si>
    <t>T071</t>
  </si>
  <si>
    <t>Fairfax</t>
  </si>
  <si>
    <t>T071T071</t>
  </si>
  <si>
    <t>T077</t>
  </si>
  <si>
    <t>Fletcher</t>
  </si>
  <si>
    <t>T077T077</t>
  </si>
  <si>
    <t>T079</t>
  </si>
  <si>
    <t>Georgia</t>
  </si>
  <si>
    <t>T079T079</t>
  </si>
  <si>
    <t>SU023</t>
  </si>
  <si>
    <t>MAPLE RUN SD</t>
  </si>
  <si>
    <t>U057</t>
  </si>
  <si>
    <t>Maple Run USD</t>
  </si>
  <si>
    <t>U057U057</t>
  </si>
  <si>
    <t>SU024</t>
  </si>
  <si>
    <t>GRAND ISLE SU</t>
  </si>
  <si>
    <t>T003</t>
  </si>
  <si>
    <t>Alburgh</t>
  </si>
  <si>
    <t>T003T003</t>
  </si>
  <si>
    <t>Grand Isle</t>
  </si>
  <si>
    <t>T192</t>
  </si>
  <si>
    <t>South Hero</t>
  </si>
  <si>
    <t>T192T192</t>
  </si>
  <si>
    <t>U066</t>
  </si>
  <si>
    <t>Champlain Islands UUSD</t>
  </si>
  <si>
    <t>U066U066</t>
  </si>
  <si>
    <t>SU025</t>
  </si>
  <si>
    <t>LAMOILLE NORTH SU</t>
  </si>
  <si>
    <t>T040</t>
  </si>
  <si>
    <t>Cambridge</t>
  </si>
  <si>
    <t>T040T040</t>
  </si>
  <si>
    <t>U058A</t>
  </si>
  <si>
    <t>Lamoille North MUSD</t>
  </si>
  <si>
    <t>U058AU058A</t>
  </si>
  <si>
    <t>U058B</t>
  </si>
  <si>
    <t>Lamoille North UUSD</t>
  </si>
  <si>
    <t>U058BU058B</t>
  </si>
  <si>
    <t>SU026</t>
  </si>
  <si>
    <t>LAMOILLE SOUTH SU</t>
  </si>
  <si>
    <t>T198</t>
  </si>
  <si>
    <t>Stowe</t>
  </si>
  <si>
    <t>T198T198</t>
  </si>
  <si>
    <t>U090</t>
  </si>
  <si>
    <t>Elmore-Morristown UUSD</t>
  </si>
  <si>
    <t>U090U090</t>
  </si>
  <si>
    <t>SU027</t>
  </si>
  <si>
    <t>ORANGE EAST SU</t>
  </si>
  <si>
    <t>T205</t>
  </si>
  <si>
    <t>Thetford</t>
  </si>
  <si>
    <t>T205T205</t>
  </si>
  <si>
    <t>U021</t>
  </si>
  <si>
    <t>Blue Mountain USD</t>
  </si>
  <si>
    <t>U021U021</t>
  </si>
  <si>
    <t>U036</t>
  </si>
  <si>
    <t>Waits River Valley UESD</t>
  </si>
  <si>
    <t>U036U036</t>
  </si>
  <si>
    <t>U091</t>
  </si>
  <si>
    <t>Oxbow UUSD</t>
  </si>
  <si>
    <t>U091U091</t>
  </si>
  <si>
    <t>SU028</t>
  </si>
  <si>
    <t>ORANGE SOUTHWEST SD</t>
  </si>
  <si>
    <t>U059</t>
  </si>
  <si>
    <t>Orange Southwest USD</t>
  </si>
  <si>
    <t>U059U059</t>
  </si>
  <si>
    <t>SU030</t>
  </si>
  <si>
    <t>WHITE RIVER VALLEY SU</t>
  </si>
  <si>
    <t>T184</t>
  </si>
  <si>
    <t>Sharon</t>
  </si>
  <si>
    <t>T184T184</t>
  </si>
  <si>
    <t>Windsor</t>
  </si>
  <si>
    <t>T199</t>
  </si>
  <si>
    <t>Strafford</t>
  </si>
  <si>
    <t>T199T199</t>
  </si>
  <si>
    <t>U079</t>
  </si>
  <si>
    <t>White River USD</t>
  </si>
  <si>
    <t>U079U079</t>
  </si>
  <si>
    <t>U080</t>
  </si>
  <si>
    <t>Granville-Hancock USD</t>
  </si>
  <si>
    <t>U080U080</t>
  </si>
  <si>
    <t>U081</t>
  </si>
  <si>
    <t>Rochester-Stockbridge USD</t>
  </si>
  <si>
    <t>U081U081</t>
  </si>
  <si>
    <t>U082</t>
  </si>
  <si>
    <t>First Branch USD</t>
  </si>
  <si>
    <t>U082U082</t>
  </si>
  <si>
    <t>SU031</t>
  </si>
  <si>
    <t>NORTH COUNTRY SU</t>
  </si>
  <si>
    <t>T030</t>
  </si>
  <si>
    <t>Brighton</t>
  </si>
  <si>
    <t>T030T030</t>
  </si>
  <si>
    <t>T044</t>
  </si>
  <si>
    <t>Charleston</t>
  </si>
  <si>
    <t>T044T044</t>
  </si>
  <si>
    <t>Orleans</t>
  </si>
  <si>
    <t>T054</t>
  </si>
  <si>
    <t>Coventry</t>
  </si>
  <si>
    <t>T054T054</t>
  </si>
  <si>
    <t>T058</t>
  </si>
  <si>
    <t>Derby</t>
  </si>
  <si>
    <t>T058T058</t>
  </si>
  <si>
    <t>T097</t>
  </si>
  <si>
    <t>Holland</t>
  </si>
  <si>
    <t>T097T097</t>
  </si>
  <si>
    <t>T105</t>
  </si>
  <si>
    <t>Jay</t>
  </si>
  <si>
    <t>T105T105</t>
  </si>
  <si>
    <t>T114</t>
  </si>
  <si>
    <t>Lowell</t>
  </si>
  <si>
    <t>T114T114</t>
  </si>
  <si>
    <t>T131</t>
  </si>
  <si>
    <t>Morgan</t>
  </si>
  <si>
    <t>T131T131</t>
  </si>
  <si>
    <t>T139</t>
  </si>
  <si>
    <t>Newport City</t>
  </si>
  <si>
    <t>T139T139</t>
  </si>
  <si>
    <t>T140</t>
  </si>
  <si>
    <t>Newport Town</t>
  </si>
  <si>
    <t>T140T140</t>
  </si>
  <si>
    <t>T209</t>
  </si>
  <si>
    <t>Troy</t>
  </si>
  <si>
    <t>T209T209</t>
  </si>
  <si>
    <t>T231</t>
  </si>
  <si>
    <t>Westfield</t>
  </si>
  <si>
    <t>T231T231</t>
  </si>
  <si>
    <t>U022A</t>
  </si>
  <si>
    <t>North Country Jr UHSD</t>
  </si>
  <si>
    <t>U022AU022A</t>
  </si>
  <si>
    <t>U022B</t>
  </si>
  <si>
    <t>North Country Sr UHSD</t>
  </si>
  <si>
    <t>U022BU022B</t>
  </si>
  <si>
    <t>SU032</t>
  </si>
  <si>
    <t>WASHINGTON CENTRAL SD</t>
  </si>
  <si>
    <t>U092</t>
  </si>
  <si>
    <t>Washington Central UUSD</t>
  </si>
  <si>
    <t>U092U092</t>
  </si>
  <si>
    <t>SU033</t>
  </si>
  <si>
    <t>MILL RIVER SD</t>
  </si>
  <si>
    <t>U052</t>
  </si>
  <si>
    <t>Mill River USD</t>
  </si>
  <si>
    <t>U052U052</t>
  </si>
  <si>
    <t>SU034</t>
  </si>
  <si>
    <t>ORLEANS CENTRAL SU</t>
  </si>
  <si>
    <t>U024</t>
  </si>
  <si>
    <t>Lake Region UHSD</t>
  </si>
  <si>
    <t>U024U024</t>
  </si>
  <si>
    <t>U093</t>
  </si>
  <si>
    <t>Lake Region Union Elementary-Middle SD</t>
  </si>
  <si>
    <t>U093U093</t>
  </si>
  <si>
    <t>SU035</t>
  </si>
  <si>
    <t>ORLEANS SOUTHWEST SU</t>
  </si>
  <si>
    <t>T055</t>
  </si>
  <si>
    <t>Craftsbury</t>
  </si>
  <si>
    <t>T055T055</t>
  </si>
  <si>
    <t>T195</t>
  </si>
  <si>
    <t>Stannard</t>
  </si>
  <si>
    <t>T195T195</t>
  </si>
  <si>
    <t>T250</t>
  </si>
  <si>
    <t>Wolcott</t>
  </si>
  <si>
    <t>T250T250</t>
  </si>
  <si>
    <t>U026</t>
  </si>
  <si>
    <t>Hazen UHSD</t>
  </si>
  <si>
    <t>U026U026</t>
  </si>
  <si>
    <t>U094</t>
  </si>
  <si>
    <t>Mountain View Union Elem SD</t>
  </si>
  <si>
    <t>U094U094</t>
  </si>
  <si>
    <t>SU036</t>
  </si>
  <si>
    <t>RUTLAND NORTHEAST SU</t>
  </si>
  <si>
    <t>U049</t>
  </si>
  <si>
    <t>Barstow USD</t>
  </si>
  <si>
    <t>U049U049</t>
  </si>
  <si>
    <t>U053</t>
  </si>
  <si>
    <t>Otter Valley USD</t>
  </si>
  <si>
    <t>U053U053</t>
  </si>
  <si>
    <t>SU040</t>
  </si>
  <si>
    <t>RUTLAND CITY SD</t>
  </si>
  <si>
    <t>T173</t>
  </si>
  <si>
    <t>Rutland City</t>
  </si>
  <si>
    <t>T173T173</t>
  </si>
  <si>
    <t>SU042</t>
  </si>
  <si>
    <t>HARWOOD SD</t>
  </si>
  <si>
    <t>U060</t>
  </si>
  <si>
    <t>Harwood USD</t>
  </si>
  <si>
    <t>U060U060</t>
  </si>
  <si>
    <t>SU046</t>
  </si>
  <si>
    <t>WINDHAM CENTRAL SU</t>
  </si>
  <si>
    <t>T120</t>
  </si>
  <si>
    <t>Marlboro</t>
  </si>
  <si>
    <t>T120T120</t>
  </si>
  <si>
    <t>Windham</t>
  </si>
  <si>
    <t>T200</t>
  </si>
  <si>
    <t>Stratton</t>
  </si>
  <si>
    <t>T200T200</t>
  </si>
  <si>
    <t>T246</t>
  </si>
  <si>
    <t>T246T246</t>
  </si>
  <si>
    <t>U072A</t>
  </si>
  <si>
    <t>West River MUED</t>
  </si>
  <si>
    <t>U072AU072A</t>
  </si>
  <si>
    <t>U072B</t>
  </si>
  <si>
    <t>West River UED</t>
  </si>
  <si>
    <t>U072BU072B</t>
  </si>
  <si>
    <t>U073</t>
  </si>
  <si>
    <t>River Valleys USD</t>
  </si>
  <si>
    <t>U073U073</t>
  </si>
  <si>
    <t>SU047</t>
  </si>
  <si>
    <t>WINDHAM NORTHEAST SU</t>
  </si>
  <si>
    <t>T169</t>
  </si>
  <si>
    <t>Rockingham</t>
  </si>
  <si>
    <t>T169T169</t>
  </si>
  <si>
    <t>T234</t>
  </si>
  <si>
    <t>Westminster</t>
  </si>
  <si>
    <t>T234T234</t>
  </si>
  <si>
    <t>U027</t>
  </si>
  <si>
    <t>Bellows Falls UHSD</t>
  </si>
  <si>
    <t>U027U027</t>
  </si>
  <si>
    <t>U095</t>
  </si>
  <si>
    <t>Athens Grafton SD</t>
  </si>
  <si>
    <t>U095U095</t>
  </si>
  <si>
    <t>SU048</t>
  </si>
  <si>
    <t>WINDHAM SOUTHEAST SU</t>
  </si>
  <si>
    <t>T214</t>
  </si>
  <si>
    <t>Vernon</t>
  </si>
  <si>
    <t>T214T214</t>
  </si>
  <si>
    <t>U096</t>
  </si>
  <si>
    <t>Windham Southeast UUSD</t>
  </si>
  <si>
    <t>U096U096</t>
  </si>
  <si>
    <t>SU049</t>
  </si>
  <si>
    <t>WINDHAM SOUTHWEST SU</t>
  </si>
  <si>
    <t>T090</t>
  </si>
  <si>
    <t>Halifax</t>
  </si>
  <si>
    <t>T090T090</t>
  </si>
  <si>
    <t>T164</t>
  </si>
  <si>
    <t>Readsboro</t>
  </si>
  <si>
    <t>T164T164</t>
  </si>
  <si>
    <t>T182</t>
  </si>
  <si>
    <t>Searsburg</t>
  </si>
  <si>
    <t>T182T182</t>
  </si>
  <si>
    <t>T194</t>
  </si>
  <si>
    <t>Stamford</t>
  </si>
  <si>
    <t>T194T194</t>
  </si>
  <si>
    <t>T261</t>
  </si>
  <si>
    <t>Somerset</t>
  </si>
  <si>
    <t>T261T261</t>
  </si>
  <si>
    <t>U075</t>
  </si>
  <si>
    <t>Twin Valley USD</t>
  </si>
  <si>
    <t>U075U075</t>
  </si>
  <si>
    <t>SU051</t>
  </si>
  <si>
    <t>MOUNTAIN VIEWS SU</t>
  </si>
  <si>
    <t>T153</t>
  </si>
  <si>
    <t>Pittsfield</t>
  </si>
  <si>
    <t>T153T153</t>
  </si>
  <si>
    <t>U076</t>
  </si>
  <si>
    <t>Mountain Views USD</t>
  </si>
  <si>
    <t>U076U076</t>
  </si>
  <si>
    <t>SU052</t>
  </si>
  <si>
    <t>WINDSOR SOUTHEAST SU</t>
  </si>
  <si>
    <t>T094</t>
  </si>
  <si>
    <t>Hartland</t>
  </si>
  <si>
    <t>T094T094</t>
  </si>
  <si>
    <t>T227</t>
  </si>
  <si>
    <t>Weathersfield</t>
  </si>
  <si>
    <t>T227T227</t>
  </si>
  <si>
    <t>U086</t>
  </si>
  <si>
    <t>Mount Ascutney SD</t>
  </si>
  <si>
    <t>U086U086</t>
  </si>
  <si>
    <t>SU054</t>
  </si>
  <si>
    <t>HARTFORD SD</t>
  </si>
  <si>
    <t>T093</t>
  </si>
  <si>
    <t>Hartford</t>
  </si>
  <si>
    <t>T093T093</t>
  </si>
  <si>
    <t>SU055</t>
  </si>
  <si>
    <t>SAU 70</t>
  </si>
  <si>
    <t>T145</t>
  </si>
  <si>
    <t>Norwich</t>
  </si>
  <si>
    <t>T145T145</t>
  </si>
  <si>
    <t>SU056</t>
  </si>
  <si>
    <t>SPRINGFIELD SD</t>
  </si>
  <si>
    <t>T193</t>
  </si>
  <si>
    <t>Springfield</t>
  </si>
  <si>
    <t>T193T193</t>
  </si>
  <si>
    <t>SU061</t>
  </si>
  <si>
    <t>BARRE SD</t>
  </si>
  <si>
    <t>U097</t>
  </si>
  <si>
    <t>Barre UUSD</t>
  </si>
  <si>
    <t>U097U097</t>
  </si>
  <si>
    <t>SU063</t>
  </si>
  <si>
    <t>TWO RIVERS SU</t>
  </si>
  <si>
    <t>U077</t>
  </si>
  <si>
    <t>Green Mountain USD</t>
  </si>
  <si>
    <t>U077U077</t>
  </si>
  <si>
    <t>U083</t>
  </si>
  <si>
    <t>Ludlow-Mt. Holly UUSD</t>
  </si>
  <si>
    <t>U083U083</t>
  </si>
  <si>
    <t>SU064</t>
  </si>
  <si>
    <t>RIVENDELL INTERSTATE SD</t>
  </si>
  <si>
    <t>U146</t>
  </si>
  <si>
    <t>Rivendell Interstate USD</t>
  </si>
  <si>
    <t>U146U146</t>
  </si>
  <si>
    <t>SU065</t>
  </si>
  <si>
    <t>ESSEX WESTFORD SD</t>
  </si>
  <si>
    <t>U051</t>
  </si>
  <si>
    <t>Essex-Westford EC USD</t>
  </si>
  <si>
    <t>U051U051</t>
  </si>
  <si>
    <t>SU066</t>
  </si>
  <si>
    <t>GREATER RUTLAND COUNTY SU</t>
  </si>
  <si>
    <t>T101</t>
  </si>
  <si>
    <t>Ira</t>
  </si>
  <si>
    <t>T101T101</t>
  </si>
  <si>
    <t>T174</t>
  </si>
  <si>
    <t>Rutland Town</t>
  </si>
  <si>
    <t>T174T174</t>
  </si>
  <si>
    <t>U069</t>
  </si>
  <si>
    <t>Wells Spring USD</t>
  </si>
  <si>
    <t>U069U069</t>
  </si>
  <si>
    <t>U070</t>
  </si>
  <si>
    <t>Quarry Valley USD</t>
  </si>
  <si>
    <t>U070U070</t>
  </si>
  <si>
    <t>SU067</t>
  </si>
  <si>
    <t>KINGDOM EAST SD</t>
  </si>
  <si>
    <t>U064</t>
  </si>
  <si>
    <t>Kingdom East USD</t>
  </si>
  <si>
    <t>U064U064</t>
  </si>
  <si>
    <t>SU068</t>
  </si>
  <si>
    <t>CENTRAL VERMONT SU</t>
  </si>
  <si>
    <t>U067</t>
  </si>
  <si>
    <t>Echo Valley Community USD</t>
  </si>
  <si>
    <t>U067U067</t>
  </si>
  <si>
    <t>U068</t>
  </si>
  <si>
    <t>Paine Mt USD</t>
  </si>
  <si>
    <t>U068U068</t>
  </si>
  <si>
    <t>SU069</t>
  </si>
  <si>
    <t>MONTPELIER ROXBURY SD</t>
  </si>
  <si>
    <t>U071</t>
  </si>
  <si>
    <t>Montpelier-Roxbury USD</t>
  </si>
  <si>
    <t>U071U071</t>
  </si>
  <si>
    <t>SU070</t>
  </si>
  <si>
    <t>LINCOLN SD</t>
  </si>
  <si>
    <t>T112</t>
  </si>
  <si>
    <t>Lincoln</t>
  </si>
  <si>
    <t>T112T112</t>
  </si>
  <si>
    <t>TE001</t>
  </si>
  <si>
    <t>PATRICIA HANNAFORD CAREER CTR SD</t>
  </si>
  <si>
    <t>V001</t>
  </si>
  <si>
    <t>Patricia Hannaford Career Center SD</t>
  </si>
  <si>
    <t>V001V001</t>
  </si>
  <si>
    <t>VV</t>
  </si>
  <si>
    <t>TE004</t>
  </si>
  <si>
    <t>CENTRAL VERMONT CAREER CENTER</t>
  </si>
  <si>
    <t>V002</t>
  </si>
  <si>
    <t>Central VT Career Center</t>
  </si>
  <si>
    <t>V002U097</t>
  </si>
  <si>
    <t>TE002</t>
  </si>
  <si>
    <t>SOUTHWEST TECH</t>
  </si>
  <si>
    <t>V009</t>
  </si>
  <si>
    <t>Southwest VT Regional Technical SD</t>
  </si>
  <si>
    <t>V009V009</t>
  </si>
  <si>
    <t>TE003</t>
  </si>
  <si>
    <t>RIVER VALLEY TECHNICAL CENTER SD</t>
  </si>
  <si>
    <t>V016</t>
  </si>
  <si>
    <t>River Valley Technical Center SD</t>
  </si>
  <si>
    <t>V016V016</t>
  </si>
  <si>
    <t>fullAdmin</t>
  </si>
  <si>
    <t>SU001 MT ABRAHAM SD</t>
  </si>
  <si>
    <t>SU002 ADDISON NORTHWEST SD</t>
  </si>
  <si>
    <t>SU003 ADDISON CENTRAL SD</t>
  </si>
  <si>
    <t>SU004 SLATE VALLEY SD</t>
  </si>
  <si>
    <t>SU005 SOUTHWEST VERMONT SU</t>
  </si>
  <si>
    <t>SU006 BENNINGTON RUTLAND SU</t>
  </si>
  <si>
    <t>SU007 COLCHESTER SD</t>
  </si>
  <si>
    <t>SU009 CALEDONIA CENTRAL SU</t>
  </si>
  <si>
    <t>SU010 MILTON SD</t>
  </si>
  <si>
    <t>SU011 ST JOHNSBURY SD</t>
  </si>
  <si>
    <t>SU012 MT MANSFIELD SD</t>
  </si>
  <si>
    <t>SU014 CHAMPLAIN VALLEY SD</t>
  </si>
  <si>
    <t>SU015 BURLINGTON SD</t>
  </si>
  <si>
    <t>SU016 SOUTH BURLINGTON SD</t>
  </si>
  <si>
    <t>SU017 WINOOSKI SD</t>
  </si>
  <si>
    <t>SU019 ESSEX NORTH SU</t>
  </si>
  <si>
    <t>SU020 FRANKLIN NORTHEAST SU</t>
  </si>
  <si>
    <t>SU021 MISSISQUOI VALLEY SD</t>
  </si>
  <si>
    <t>SU022 FRANKLIN WEST SU</t>
  </si>
  <si>
    <t>SU023 MAPLE RUN SD</t>
  </si>
  <si>
    <t>SU024 GRAND ISLE SU</t>
  </si>
  <si>
    <t>SU025 LAMOILLE NORTH SU</t>
  </si>
  <si>
    <t>SU026 LAMOILLE SOUTH SU</t>
  </si>
  <si>
    <t>SU027 ORANGE EAST SU</t>
  </si>
  <si>
    <t>SU028 ORANGE SOUTHWEST SD</t>
  </si>
  <si>
    <t>SU030 WHITE RIVER VALLEY SU</t>
  </si>
  <si>
    <t>SU031 NORTH COUNTRY SU</t>
  </si>
  <si>
    <t>SU032 WASHINGTON CENTRAL SD</t>
  </si>
  <si>
    <t>SU033 MILL RIVER SD</t>
  </si>
  <si>
    <t>SU034 ORLEANS CENTRAL SU</t>
  </si>
  <si>
    <t>SU035 ORLEANS SOUTHWEST SU</t>
  </si>
  <si>
    <t>SU036 RUTLAND NORTHEAST SU</t>
  </si>
  <si>
    <t>SU040 RUTLAND CITY SD</t>
  </si>
  <si>
    <t>SU042 HARWOOD SD</t>
  </si>
  <si>
    <t>SU046 WINDHAM CENTRAL SU</t>
  </si>
  <si>
    <t>SU047 WINDHAM NORTHEAST SU</t>
  </si>
  <si>
    <t>SU048 WINDHAM SOUTHEAST SU</t>
  </si>
  <si>
    <t>SU049 WINDHAM SOUTHWEST SU</t>
  </si>
  <si>
    <t>SU051 MOUNTAIN VIEWS SU</t>
  </si>
  <si>
    <t>SU052 WINDSOR SOUTHEAST SU</t>
  </si>
  <si>
    <t>SU054 HARTFORD SD</t>
  </si>
  <si>
    <t>SU055 SAU 70</t>
  </si>
  <si>
    <t>SU056 SPRINGFIELD SD</t>
  </si>
  <si>
    <t>SU061 BARRE SD</t>
  </si>
  <si>
    <t>SU063 TWO RIVERS SU</t>
  </si>
  <si>
    <t>SU064 RIVENDELL INTERSTATE SD</t>
  </si>
  <si>
    <t>SU065 ESSEX WESTFORD SD</t>
  </si>
  <si>
    <t>SU066 GREATER RUTLAND COUNTY SU</t>
  </si>
  <si>
    <t>SU067 KINGDOM EAST SD</t>
  </si>
  <si>
    <t>SU068 CENTRAL VERMONT SU</t>
  </si>
  <si>
    <t>SU069 MONTPELIER ROXBURY SD</t>
  </si>
  <si>
    <t>SU070 LINCOLN SD</t>
  </si>
  <si>
    <t>TE001 PATRICIA HANNAFORD CAREER CTR SD</t>
  </si>
  <si>
    <t>TE004 CENTRAL VERMONT CAREER CENTER</t>
  </si>
  <si>
    <t>TE002 SOUTHWEST TECH</t>
  </si>
  <si>
    <t>TE003 RIVER VALLEY TECHNICAL CENTER SD</t>
  </si>
  <si>
    <t>SU/SD</t>
  </si>
  <si>
    <t>STOP</t>
  </si>
  <si>
    <t>FY</t>
  </si>
  <si>
    <t>TYPE vals</t>
  </si>
  <si>
    <t>PK</t>
  </si>
  <si>
    <t>CTE</t>
  </si>
  <si>
    <t>Elem (K-6)</t>
  </si>
  <si>
    <t>Sec (7-12)</t>
  </si>
  <si>
    <t>TuitSrc</t>
  </si>
  <si>
    <t>SENDING SU/SD</t>
  </si>
  <si>
    <t>SENDING DISTRICT</t>
  </si>
  <si>
    <t>RECEIVING TYPE</t>
  </si>
  <si>
    <t>TOTAL TUITION PAID</t>
  </si>
  <si>
    <t>TUITION LEVEL</t>
  </si>
  <si>
    <t>TUITION FTE</t>
  </si>
  <si>
    <t>User Input:</t>
  </si>
  <si>
    <t>fullDistrict</t>
  </si>
  <si>
    <t>fullAdmin  unique  vals</t>
  </si>
  <si>
    <t>FULL DISTR - sorted vals</t>
  </si>
  <si>
    <t>SENDING DISTRICT DATA</t>
  </si>
  <si>
    <t>TUITIONED STUDENTS DATA</t>
  </si>
  <si>
    <t>RECEIVING DISTRICT DATA</t>
  </si>
  <si>
    <t>TuitSrcName</t>
  </si>
  <si>
    <t>TuitSrcCity</t>
  </si>
  <si>
    <t>TuitSrcState</t>
  </si>
  <si>
    <t>TuitSrcLEA</t>
  </si>
  <si>
    <t>TuitSrcSU</t>
  </si>
  <si>
    <t>PKID</t>
  </si>
  <si>
    <t>VT</t>
  </si>
  <si>
    <t/>
  </si>
  <si>
    <t>Royalton</t>
  </si>
  <si>
    <t>NY</t>
  </si>
  <si>
    <t>Sunderland</t>
  </si>
  <si>
    <t>BONDVILLE</t>
  </si>
  <si>
    <t>NEWFANE</t>
  </si>
  <si>
    <t>Ludlow</t>
  </si>
  <si>
    <t>Townshend</t>
  </si>
  <si>
    <t>Montpelier</t>
  </si>
  <si>
    <t>Lyndonville</t>
  </si>
  <si>
    <t>Littleton</t>
  </si>
  <si>
    <t>NH</t>
  </si>
  <si>
    <t>Williston</t>
  </si>
  <si>
    <t>Monkton</t>
  </si>
  <si>
    <t>WINOOSKI</t>
  </si>
  <si>
    <t>BURLINGTON</t>
  </si>
  <si>
    <t>Shelburne</t>
  </si>
  <si>
    <t>Jericho</t>
  </si>
  <si>
    <t>Essex Junction</t>
  </si>
  <si>
    <t>Waitsfield</t>
  </si>
  <si>
    <t>Vergennes</t>
  </si>
  <si>
    <t>Bristol</t>
  </si>
  <si>
    <t>Saint Albans</t>
  </si>
  <si>
    <t>Hyde Park</t>
  </si>
  <si>
    <t>Randolph</t>
  </si>
  <si>
    <t>Morrisville</t>
  </si>
  <si>
    <t>Bradford</t>
  </si>
  <si>
    <t>Colebrook</t>
  </si>
  <si>
    <t>Swanton</t>
  </si>
  <si>
    <t>St. Albans</t>
  </si>
  <si>
    <t>St Albans</t>
  </si>
  <si>
    <t>Hardwick</t>
  </si>
  <si>
    <t>Williamstown</t>
  </si>
  <si>
    <t>Barre</t>
  </si>
  <si>
    <t>SHARON</t>
  </si>
  <si>
    <t>Wilder</t>
  </si>
  <si>
    <t>MORGAN</t>
  </si>
  <si>
    <t>Newport</t>
  </si>
  <si>
    <t>Northfield</t>
  </si>
  <si>
    <t>Middlebury</t>
  </si>
  <si>
    <t>Fair Haven</t>
  </si>
  <si>
    <t>PK00395</t>
  </si>
  <si>
    <t>Brandon</t>
  </si>
  <si>
    <t>North Clarendon</t>
  </si>
  <si>
    <t>Woodstock</t>
  </si>
  <si>
    <t>Brattleboro</t>
  </si>
  <si>
    <t>Wilmington</t>
  </si>
  <si>
    <t>Bellows Falls</t>
  </si>
  <si>
    <t>SPRINGFIELD</t>
  </si>
  <si>
    <t>Plainfield</t>
  </si>
  <si>
    <t>Rivendell Interstate School District</t>
  </si>
  <si>
    <t>Orford</t>
  </si>
  <si>
    <t>Hanover</t>
  </si>
  <si>
    <t>Warren</t>
  </si>
  <si>
    <t>Winooski</t>
  </si>
  <si>
    <t>Langdon</t>
  </si>
  <si>
    <t>Starksboro Cooperative Pre-School, Inc.</t>
  </si>
  <si>
    <t>Starksboro</t>
  </si>
  <si>
    <t>PK00630</t>
  </si>
  <si>
    <t>Bristol Family Center</t>
  </si>
  <si>
    <t>PK00476</t>
  </si>
  <si>
    <t>Evergreen Preschool Inc, The</t>
  </si>
  <si>
    <t>PK00524</t>
  </si>
  <si>
    <t>Champlain Valley Head Start-Addison County ELC</t>
  </si>
  <si>
    <t>New Haven</t>
  </si>
  <si>
    <t>PK01459</t>
  </si>
  <si>
    <t>Lincoln Cooperative Preschool, Inc.</t>
  </si>
  <si>
    <t>PK00320</t>
  </si>
  <si>
    <t>Champagne, Samantha</t>
  </si>
  <si>
    <t>PK02083</t>
  </si>
  <si>
    <t>Children's Discovery Center for Early Learning</t>
  </si>
  <si>
    <t>PK00714</t>
  </si>
  <si>
    <t>Bridge School Preschool</t>
  </si>
  <si>
    <t>Hinesburg Nursery School</t>
  </si>
  <si>
    <t>Hinesburg</t>
  </si>
  <si>
    <t>PK00304</t>
  </si>
  <si>
    <t>Quarry Hill School, Inc</t>
  </si>
  <si>
    <t>PK00363</t>
  </si>
  <si>
    <t>Future Einsteins, LLC-Williston</t>
  </si>
  <si>
    <t>PK01798</t>
  </si>
  <si>
    <t>Adventures In Early Learning</t>
  </si>
  <si>
    <t>PK00233</t>
  </si>
  <si>
    <t>PK00312</t>
  </si>
  <si>
    <t>Mary Johnson Children's Center, Inc.</t>
  </si>
  <si>
    <t>PK00577</t>
  </si>
  <si>
    <t>Sports &amp; Fitness Edge Kids &amp; Fitness</t>
  </si>
  <si>
    <t>PK00191</t>
  </si>
  <si>
    <t>The Homestead: A Part 2 Preschool</t>
  </si>
  <si>
    <t>PK01428</t>
  </si>
  <si>
    <t>Nadeau's Playschool</t>
  </si>
  <si>
    <t>PK00345</t>
  </si>
  <si>
    <t>CU2 ChildCare, LLC (Children Unlimited)</t>
  </si>
  <si>
    <t>PK00267</t>
  </si>
  <si>
    <t>Pine Forest Children's Center</t>
  </si>
  <si>
    <t>PK00357</t>
  </si>
  <si>
    <t>Otter Creek Child Center, Inc.</t>
  </si>
  <si>
    <t>PK00597</t>
  </si>
  <si>
    <t>Natural Learners, a Next Generation School</t>
  </si>
  <si>
    <t>PK02319</t>
  </si>
  <si>
    <t>TWO ROADS ACADEMY</t>
  </si>
  <si>
    <t>IS276</t>
  </si>
  <si>
    <t>ROCK POINT SCHOOL</t>
  </si>
  <si>
    <t>IS066</t>
  </si>
  <si>
    <t>THE MILL SCHOOL</t>
  </si>
  <si>
    <t>IS279</t>
  </si>
  <si>
    <t>IS240</t>
  </si>
  <si>
    <t>Patricia A. Hannaford Career Center</t>
  </si>
  <si>
    <t>VC001</t>
  </si>
  <si>
    <t>Burlington Technical Center</t>
  </si>
  <si>
    <t>VC004</t>
  </si>
  <si>
    <t>The Center for Technology - Essex</t>
  </si>
  <si>
    <t>ESSEX JCT</t>
  </si>
  <si>
    <t>VC006</t>
  </si>
  <si>
    <t>BAIRD CENTER</t>
  </si>
  <si>
    <t>IS003</t>
  </si>
  <si>
    <t>River Valley Technical Center</t>
  </si>
  <si>
    <t>Parent-Child Center, Inc.</t>
  </si>
  <si>
    <t>PK00599</t>
  </si>
  <si>
    <t>Children's Center at the Union Church</t>
  </si>
  <si>
    <t>Proctor</t>
  </si>
  <si>
    <t>PK00260</t>
  </si>
  <si>
    <t>Danyow, Cheryl</t>
  </si>
  <si>
    <t>PK01681</t>
  </si>
  <si>
    <t>Stafford Technical Center</t>
  </si>
  <si>
    <t>VC013</t>
  </si>
  <si>
    <t>Leap Frog Nursery School</t>
  </si>
  <si>
    <t>Poultney</t>
  </si>
  <si>
    <t>PK00565</t>
  </si>
  <si>
    <t>ABC Early Education Daycare and Preschool</t>
  </si>
  <si>
    <t>Castleton</t>
  </si>
  <si>
    <t>PK00001</t>
  </si>
  <si>
    <t>Good Shepherd's Little Lambs</t>
  </si>
  <si>
    <t>PK00534</t>
  </si>
  <si>
    <t>Kashkin-Grollier, Martha</t>
  </si>
  <si>
    <t>Orwell</t>
  </si>
  <si>
    <t>PK00556</t>
  </si>
  <si>
    <t>Rutland County Parent Child Center, Inc.</t>
  </si>
  <si>
    <t>PK00374</t>
  </si>
  <si>
    <t>SHELDON ACADEMY AKA VAC</t>
  </si>
  <si>
    <t>IS086</t>
  </si>
  <si>
    <t>THE VILLAGE SCHOOL OF NORTH BENNINGTON</t>
  </si>
  <si>
    <t>N BENNINGTON</t>
  </si>
  <si>
    <t>IS254</t>
  </si>
  <si>
    <t>BENNINGTON</t>
  </si>
  <si>
    <t>PK00465</t>
  </si>
  <si>
    <t>The Learning Tree</t>
  </si>
  <si>
    <t>PK00567</t>
  </si>
  <si>
    <t>MPCC Monument Campus</t>
  </si>
  <si>
    <t>PK01252</t>
  </si>
  <si>
    <t>Lil Peeps Preschool LLC</t>
  </si>
  <si>
    <t>Shaftsbury</t>
  </si>
  <si>
    <t>PK00319</t>
  </si>
  <si>
    <t>Growing Up Right at the CDC, Inc</t>
  </si>
  <si>
    <t>PK01130</t>
  </si>
  <si>
    <t>Forever Friends Playschool, Michelle</t>
  </si>
  <si>
    <t>PK00285</t>
  </si>
  <si>
    <t>MPCC Shaftsbury Campus</t>
  </si>
  <si>
    <t>PK00184</t>
  </si>
  <si>
    <t>Gratton, Lori</t>
  </si>
  <si>
    <t>Pownal</t>
  </si>
  <si>
    <t>PK00535</t>
  </si>
  <si>
    <t>Northshire Day School, Inc.</t>
  </si>
  <si>
    <t>Manchester</t>
  </si>
  <si>
    <t>PK00349</t>
  </si>
  <si>
    <t>Beaver Brook Children's School Inc</t>
  </si>
  <si>
    <t>PK01896</t>
  </si>
  <si>
    <t>BURR AND BURTON ACADEMY</t>
  </si>
  <si>
    <t>MANCHESTER</t>
  </si>
  <si>
    <t>PA002</t>
  </si>
  <si>
    <t>Southwest Tech</t>
  </si>
  <si>
    <t>VC009</t>
  </si>
  <si>
    <t>SOUTHSHIRE COMMUNITY SCHOOL</t>
  </si>
  <si>
    <t>NO BENNINGTON</t>
  </si>
  <si>
    <t>IS071</t>
  </si>
  <si>
    <t>SACRED HEART ST FRANCIS DE SALES</t>
  </si>
  <si>
    <t>IS067</t>
  </si>
  <si>
    <t>HILAND HALL SCHOOL</t>
  </si>
  <si>
    <t>IS034</t>
  </si>
  <si>
    <t>LONG TRAIL SCHOOL</t>
  </si>
  <si>
    <t>IS044</t>
  </si>
  <si>
    <t>MAPLE STREET SCHOOL</t>
  </si>
  <si>
    <t>MANCHESTER CTR</t>
  </si>
  <si>
    <t>IS145</t>
  </si>
  <si>
    <t>Pine Cobble</t>
  </si>
  <si>
    <t>MA</t>
  </si>
  <si>
    <t>GRACE CHRISTIAN SCHOOL (BENN)</t>
  </si>
  <si>
    <t>IS133</t>
  </si>
  <si>
    <t>MANCHESTER VILLAGE SCHOOL</t>
  </si>
  <si>
    <t>IS162</t>
  </si>
  <si>
    <t>MOUNTAIN SCHOOL AT WINHALL THE</t>
  </si>
  <si>
    <t>IS144</t>
  </si>
  <si>
    <t>RED FOX COMMUNITY SCHOOL</t>
  </si>
  <si>
    <t>IS272</t>
  </si>
  <si>
    <t>THE GRAMMAR SCHOOL</t>
  </si>
  <si>
    <t>IS029</t>
  </si>
  <si>
    <t>Little School, Inc.</t>
  </si>
  <si>
    <t>Weston</t>
  </si>
  <si>
    <t>PK00571</t>
  </si>
  <si>
    <t>West River Montessori School, Inc.</t>
  </si>
  <si>
    <t>Londonderry</t>
  </si>
  <si>
    <t>PK00673</t>
  </si>
  <si>
    <t>STRATTON MOUNTAIN SCHOOL</t>
  </si>
  <si>
    <t>STRATTON MTN</t>
  </si>
  <si>
    <t>IS078</t>
  </si>
  <si>
    <t>VERMONT ACADEMY</t>
  </si>
  <si>
    <t>SAXTONS RIVER</t>
  </si>
  <si>
    <t>IS085</t>
  </si>
  <si>
    <t>cardigan mountain</t>
  </si>
  <si>
    <t>rumsey hall</t>
  </si>
  <si>
    <t>washington depot</t>
  </si>
  <si>
    <t>Lawrence School for Young Children</t>
  </si>
  <si>
    <t>Dorset</t>
  </si>
  <si>
    <t>PK00564</t>
  </si>
  <si>
    <t>Stepping Stones Preschool</t>
  </si>
  <si>
    <t>Cavendish</t>
  </si>
  <si>
    <t>PK00632</t>
  </si>
  <si>
    <t>Fluharty, Katerina</t>
  </si>
  <si>
    <t>Chester</t>
  </si>
  <si>
    <t>Chester Community Preschool</t>
  </si>
  <si>
    <t>PK01706</t>
  </si>
  <si>
    <t>OKEMO MOUNTAIN SCHOOL</t>
  </si>
  <si>
    <t>IS164</t>
  </si>
  <si>
    <t>THE COMPASS SCHOOL</t>
  </si>
  <si>
    <t>WESTMINSTER STA</t>
  </si>
  <si>
    <t>IS157</t>
  </si>
  <si>
    <t>Eagle Hill School</t>
  </si>
  <si>
    <t>HARWICK</t>
  </si>
  <si>
    <t>Carrabassett Valley Academy</t>
  </si>
  <si>
    <t>CARRABASSETT VALLEY</t>
  </si>
  <si>
    <t>ME</t>
  </si>
  <si>
    <t>Pomfret</t>
  </si>
  <si>
    <t>POMFRET</t>
  </si>
  <si>
    <t>CT</t>
  </si>
  <si>
    <t>Associated Beth Rivkah Schools</t>
  </si>
  <si>
    <t>BROOKLYN</t>
  </si>
  <si>
    <t>Winchendon</t>
  </si>
  <si>
    <t>Governor's Academy</t>
  </si>
  <si>
    <t>BYFIELD</t>
  </si>
  <si>
    <t>Cushing Academy</t>
  </si>
  <si>
    <t>ASHBURNHAM</t>
  </si>
  <si>
    <t>Middlesex</t>
  </si>
  <si>
    <t>Suffield Academy</t>
  </si>
  <si>
    <t>SUFFIELD</t>
  </si>
  <si>
    <t>SALISBURY SCHOOL</t>
  </si>
  <si>
    <t>SALISBURY</t>
  </si>
  <si>
    <t>RUTLAND AREA CHRISTIAN SCHOOL</t>
  </si>
  <si>
    <t>IS106</t>
  </si>
  <si>
    <t>st johns prep</t>
  </si>
  <si>
    <t>millbrook school</t>
  </si>
  <si>
    <t>millbrook</t>
  </si>
  <si>
    <t>Future Einsteins, LLC</t>
  </si>
  <si>
    <t>PK00076</t>
  </si>
  <si>
    <t>Freedom Rains, LLC</t>
  </si>
  <si>
    <t>PK00724</t>
  </si>
  <si>
    <t>PK00886</t>
  </si>
  <si>
    <t>Little One's University Inc</t>
  </si>
  <si>
    <t>PK00117</t>
  </si>
  <si>
    <t>Trinity Children's Center, Inc.</t>
  </si>
  <si>
    <t>PK00656</t>
  </si>
  <si>
    <t>Burlington Forest Preschool L3C</t>
  </si>
  <si>
    <t>PK00032</t>
  </si>
  <si>
    <t>Y Early Childhood Program at GBYMCA</t>
  </si>
  <si>
    <t>PK01642</t>
  </si>
  <si>
    <t>ONE Arts Community School</t>
  </si>
  <si>
    <t>PK01925</t>
  </si>
  <si>
    <t>PK01678</t>
  </si>
  <si>
    <t>Green Mountain Montessori School, Inc.</t>
  </si>
  <si>
    <t>PK00084</t>
  </si>
  <si>
    <t>Champlain Valley Head Start- Riverside ELC</t>
  </si>
  <si>
    <t>PK01679</t>
  </si>
  <si>
    <t>PK00230</t>
  </si>
  <si>
    <t>Arrowhead Forest Farm</t>
  </si>
  <si>
    <t>Reach for the Stars</t>
  </si>
  <si>
    <t>PK00365</t>
  </si>
  <si>
    <t>Bellwether School, The</t>
  </si>
  <si>
    <t>PK00242</t>
  </si>
  <si>
    <t>Burlington Children's Space, Inc.</t>
  </si>
  <si>
    <t>PK00478</t>
  </si>
  <si>
    <t>Ascension Childcare, Inc</t>
  </si>
  <si>
    <t>PK00459</t>
  </si>
  <si>
    <t>Champlain Islands Parent Child Center-South</t>
  </si>
  <si>
    <t>PK00497</t>
  </si>
  <si>
    <t>Frog &amp; Toad Child Care &amp; Learning Center</t>
  </si>
  <si>
    <t>PK00289</t>
  </si>
  <si>
    <t>Heartworks, STEAMworks &amp; Loveworks Schools, LLC - Center Road, Essex</t>
  </si>
  <si>
    <t>PK01493</t>
  </si>
  <si>
    <t>Heartworks, STEAMworks &amp; Loveworks Schools, LLC - Shelburne</t>
  </si>
  <si>
    <t>PK01491</t>
  </si>
  <si>
    <t>Robin's Nest Childrens Center, Inc.</t>
  </si>
  <si>
    <t>PK00614</t>
  </si>
  <si>
    <t>The Schoolhouse Learning Center, Inc</t>
  </si>
  <si>
    <t>PK00379</t>
  </si>
  <si>
    <t>Williston Enrichment Center</t>
  </si>
  <si>
    <t>PK00679</t>
  </si>
  <si>
    <t>Y Early Childhood Program for UVM Medical Center</t>
  </si>
  <si>
    <t>PK00690</t>
  </si>
  <si>
    <t>Frog &amp; Toad Child Care &amp; Learning Center, LLC</t>
  </si>
  <si>
    <t>PK00290</t>
  </si>
  <si>
    <t>Hand In Hand Creative Learning Center Inc.</t>
  </si>
  <si>
    <t>PK00299</t>
  </si>
  <si>
    <t>The Children's School</t>
  </si>
  <si>
    <t>PK00642</t>
  </si>
  <si>
    <t>Little One's University Colchester</t>
  </si>
  <si>
    <t>PK02264</t>
  </si>
  <si>
    <t>Champlain Valley Head Start @ Franklin Square</t>
  </si>
  <si>
    <t>PK00500</t>
  </si>
  <si>
    <t>Sensations in Learning, A Next Generation School</t>
  </si>
  <si>
    <t>PK02308</t>
  </si>
  <si>
    <t>EJ's Kids Klub Inc</t>
  </si>
  <si>
    <t>PK00278</t>
  </si>
  <si>
    <t>Heartworks, STEAMworks &amp; Loveworks Schools, LLC - Williston</t>
  </si>
  <si>
    <t>PK01492</t>
  </si>
  <si>
    <t>PK00644</t>
  </si>
  <si>
    <t>Saxon Hill School, Inc.</t>
  </si>
  <si>
    <t>PK00622</t>
  </si>
  <si>
    <t>Shelburne Nursery School, Inc.</t>
  </si>
  <si>
    <t>PK00625</t>
  </si>
  <si>
    <t>PK00631</t>
  </si>
  <si>
    <t>Old School of South Burlington</t>
  </si>
  <si>
    <t>PK01855</t>
  </si>
  <si>
    <t>Georgia's Next Generation, LLC</t>
  </si>
  <si>
    <t>PK02105</t>
  </si>
  <si>
    <t>Heartworks, STEAMworks &amp; Loveworks Schools, LLC - Burlington</t>
  </si>
  <si>
    <t>PK01490</t>
  </si>
  <si>
    <t>King Street Center - Early Education</t>
  </si>
  <si>
    <t>PK00559</t>
  </si>
  <si>
    <t>Orchard Valley Waldorf School</t>
  </si>
  <si>
    <t>East Montpelier</t>
  </si>
  <si>
    <t>PK00148</t>
  </si>
  <si>
    <t>LYNDON INSTITUTE</t>
  </si>
  <si>
    <t>LYNDON CENTER</t>
  </si>
  <si>
    <t>PA003</t>
  </si>
  <si>
    <t>Central Vermont Career Center</t>
  </si>
  <si>
    <t>ABC &amp; LOL Child Care Center &amp; Preschool</t>
  </si>
  <si>
    <t>St Johnsbury</t>
  </si>
  <si>
    <t>PK00709</t>
  </si>
  <si>
    <t>Montessori School of Central Vermont</t>
  </si>
  <si>
    <t>Barre Town</t>
  </si>
  <si>
    <t>PK00131</t>
  </si>
  <si>
    <t>Kids of the Kingdom on the Hill</t>
  </si>
  <si>
    <t>PK00699</t>
  </si>
  <si>
    <t>ST JOHNSBURY ACADEMY</t>
  </si>
  <si>
    <t>PA004</t>
  </si>
  <si>
    <t>RIVERSIDE SCHOOL THE</t>
  </si>
  <si>
    <t>IS065</t>
  </si>
  <si>
    <t>Cape Eleuthera Island School</t>
  </si>
  <si>
    <t>South Eleuthera</t>
  </si>
  <si>
    <t>BA</t>
  </si>
  <si>
    <t>Barstow, Betsy</t>
  </si>
  <si>
    <t>PK00711</t>
  </si>
  <si>
    <t>River Bend Career &amp; Technical Center</t>
  </si>
  <si>
    <t>VC011</t>
  </si>
  <si>
    <t>Balch Nature School At Fairbanks Museum &amp; Planetarium</t>
  </si>
  <si>
    <t>PK00007</t>
  </si>
  <si>
    <t>Waterford</t>
  </si>
  <si>
    <t>Four Seasons of Early Learning</t>
  </si>
  <si>
    <t>Greensboro</t>
  </si>
  <si>
    <t>PK00529</t>
  </si>
  <si>
    <t>North Country Charter Academy</t>
  </si>
  <si>
    <t>Littleton School District SAU#84</t>
  </si>
  <si>
    <t>Northfield Mount Hermon School</t>
  </si>
  <si>
    <t>Gill</t>
  </si>
  <si>
    <t>Green Mountain Technology and Career Center</t>
  </si>
  <si>
    <t>VC008</t>
  </si>
  <si>
    <t>GOOD SHEPHERD CATHOLIC SCHOOL</t>
  </si>
  <si>
    <t>IS153</t>
  </si>
  <si>
    <t>PK00569</t>
  </si>
  <si>
    <t>The Riverside Preschool</t>
  </si>
  <si>
    <t>Lyndon</t>
  </si>
  <si>
    <t>PK00720</t>
  </si>
  <si>
    <t>THE ARLINGTON SCHOOL</t>
  </si>
  <si>
    <t>IS170</t>
  </si>
  <si>
    <t>PACEM SCHOOL</t>
  </si>
  <si>
    <t>IS252</t>
  </si>
  <si>
    <t>BURKE MOUNTAIN ACADEMY</t>
  </si>
  <si>
    <t>EAST BURKE</t>
  </si>
  <si>
    <t>IS011</t>
  </si>
  <si>
    <t>EAST BURKE SCHOOL</t>
  </si>
  <si>
    <t>IS203</t>
  </si>
  <si>
    <t>SAU #23</t>
  </si>
  <si>
    <t>Woodsville</t>
  </si>
  <si>
    <t>Kimball Union Academy</t>
  </si>
  <si>
    <t>Meriden</t>
  </si>
  <si>
    <t>Bath</t>
  </si>
  <si>
    <t>Trustees of Westminster</t>
  </si>
  <si>
    <t>Simsbury</t>
  </si>
  <si>
    <t>Poker Hill School, Inc.</t>
  </si>
  <si>
    <t>Underhill</t>
  </si>
  <si>
    <t>PK00359</t>
  </si>
  <si>
    <t>PK01928</t>
  </si>
  <si>
    <t>Part 2: The Early Years - Richmond</t>
  </si>
  <si>
    <t>Richmond</t>
  </si>
  <si>
    <t>PK01282</t>
  </si>
  <si>
    <t>Honeycomb Kids</t>
  </si>
  <si>
    <t>PK00092</t>
  </si>
  <si>
    <t>Lake Champlain Waldorf School</t>
  </si>
  <si>
    <t>PK00317</t>
  </si>
  <si>
    <t>Hunger Mountain Children's Center</t>
  </si>
  <si>
    <t>Waterbury</t>
  </si>
  <si>
    <t>PK00095</t>
  </si>
  <si>
    <t>River Branch Community School</t>
  </si>
  <si>
    <t>PK00407</t>
  </si>
  <si>
    <t>Kids' School</t>
  </si>
  <si>
    <t>PK01751</t>
  </si>
  <si>
    <t>EJRP Preschool</t>
  </si>
  <si>
    <t>PK01052</t>
  </si>
  <si>
    <t>Charlotte Children's Center</t>
  </si>
  <si>
    <t>Charlotte</t>
  </si>
  <si>
    <t>PK00504</t>
  </si>
  <si>
    <t>Twin Oaks Kids &amp; Fitness</t>
  </si>
  <si>
    <t>PK00414</t>
  </si>
  <si>
    <t>Vermont Day School Preschool</t>
  </si>
  <si>
    <t>Quenneville, Sheila</t>
  </si>
  <si>
    <t>PK00608</t>
  </si>
  <si>
    <t>Little Tots Academy On the Commons</t>
  </si>
  <si>
    <t>PK01262</t>
  </si>
  <si>
    <t>The Janet S. Munt Family Room, Inc.</t>
  </si>
  <si>
    <t>PK00705</t>
  </si>
  <si>
    <t>Leicht, Donna</t>
  </si>
  <si>
    <t>Inspired Minds Childcare</t>
  </si>
  <si>
    <t>PK02127</t>
  </si>
  <si>
    <t>Heartworks STEAMworks &amp; Loveworks Schools, LLC-Shelburne Rd, S.Burlington</t>
  </si>
  <si>
    <t>PK00300</t>
  </si>
  <si>
    <t>THADDEUS STEVENS SCHOOL</t>
  </si>
  <si>
    <t>IS160</t>
  </si>
  <si>
    <t>Lancaster</t>
  </si>
  <si>
    <t>Stratford</t>
  </si>
  <si>
    <t>Whitefield</t>
  </si>
  <si>
    <t>Colebrook school District</t>
  </si>
  <si>
    <t>Woodland Community School</t>
  </si>
  <si>
    <t>Bethlehen</t>
  </si>
  <si>
    <t>Northumberland School District</t>
  </si>
  <si>
    <t>Groveton</t>
  </si>
  <si>
    <t>Heartwood Public Charter School</t>
  </si>
  <si>
    <t>Jefferson</t>
  </si>
  <si>
    <t>Lupine Montessori School</t>
  </si>
  <si>
    <t>EAST MEADOW SCHOOL</t>
  </si>
  <si>
    <t>MORRISVILLE</t>
  </si>
  <si>
    <t>IS262</t>
  </si>
  <si>
    <t>Stratford School District</t>
  </si>
  <si>
    <t>Waterville Valley BBTS</t>
  </si>
  <si>
    <t>Waterville Valley</t>
  </si>
  <si>
    <t>Blooming Minds Enrichment Center, LLC</t>
  </si>
  <si>
    <t>PK00249</t>
  </si>
  <si>
    <t>RICE MEMORIAL HIGH SCHOOL</t>
  </si>
  <si>
    <t>S BURLINGTON</t>
  </si>
  <si>
    <t>IS064</t>
  </si>
  <si>
    <t>Hoosac</t>
  </si>
  <si>
    <t>Hoosick</t>
  </si>
  <si>
    <t>Cold Hollow Career Center</t>
  </si>
  <si>
    <t>VERSHIRE</t>
  </si>
  <si>
    <t>VC005</t>
  </si>
  <si>
    <t>Northwest Technical Center</t>
  </si>
  <si>
    <t>VC003</t>
  </si>
  <si>
    <t>North Country Career Center</t>
  </si>
  <si>
    <t>VC010</t>
  </si>
  <si>
    <t>SOAR LEARNING CENTER</t>
  </si>
  <si>
    <t>ST ALBANS BAY</t>
  </si>
  <si>
    <t>IS167</t>
  </si>
  <si>
    <t>ABC Academy St. Albans, LLC</t>
  </si>
  <si>
    <t>PK01839</t>
  </si>
  <si>
    <t>Lothian, Tina</t>
  </si>
  <si>
    <t>PK00324</t>
  </si>
  <si>
    <t>Lavigne, Nancy</t>
  </si>
  <si>
    <t>PK00113</t>
  </si>
  <si>
    <t>Gauthier, Amanda</t>
  </si>
  <si>
    <t>PK00292</t>
  </si>
  <si>
    <t>IS295</t>
  </si>
  <si>
    <t>Little Academy Preschool LLC</t>
  </si>
  <si>
    <t>PK00700</t>
  </si>
  <si>
    <t>Little Tots Academy Milton, LLC</t>
  </si>
  <si>
    <t>ST FRANCIS XAVIER SCHOOL</t>
  </si>
  <si>
    <t>IS073</t>
  </si>
  <si>
    <t>LAKE CHAMPLAIN WALDORF</t>
  </si>
  <si>
    <t>IS041</t>
  </si>
  <si>
    <t>Dodge, Tami</t>
  </si>
  <si>
    <t>PK00272</t>
  </si>
  <si>
    <t>Cushing, Mary</t>
  </si>
  <si>
    <t>PK00052</t>
  </si>
  <si>
    <t>Northeast clinton county school</t>
  </si>
  <si>
    <t>Champlain</t>
  </si>
  <si>
    <t>Lakeville</t>
  </si>
  <si>
    <t>MATER CHRISTI SCHOOL</t>
  </si>
  <si>
    <t>IS047</t>
  </si>
  <si>
    <t>NCCS</t>
  </si>
  <si>
    <t>Dublin School</t>
  </si>
  <si>
    <t>Dublin</t>
  </si>
  <si>
    <t>Mountain Village School</t>
  </si>
  <si>
    <t>Clubhouse Kids</t>
  </si>
  <si>
    <t>Craftsbury Saplings</t>
  </si>
  <si>
    <t>Caring Community Preschool, Inc.</t>
  </si>
  <si>
    <t>PK00492</t>
  </si>
  <si>
    <t>My Second Home</t>
  </si>
  <si>
    <t>PK00586</t>
  </si>
  <si>
    <t>PK00509</t>
  </si>
  <si>
    <t>VCP Children's Center</t>
  </si>
  <si>
    <t>PK01648</t>
  </si>
  <si>
    <t>Watch Them Grow Childcare Center Inc.</t>
  </si>
  <si>
    <t>PK00425</t>
  </si>
  <si>
    <t>Orange County Parent Child Center</t>
  </si>
  <si>
    <t>Tunbridge</t>
  </si>
  <si>
    <t>PK00351</t>
  </si>
  <si>
    <t>Newbury</t>
  </si>
  <si>
    <t>THETFORD ACADEMY</t>
  </si>
  <si>
    <t>PA005</t>
  </si>
  <si>
    <t>IS049</t>
  </si>
  <si>
    <t>Alzar</t>
  </si>
  <si>
    <t>ID</t>
  </si>
  <si>
    <t>West Fairlee</t>
  </si>
  <si>
    <t>Hartford Area Career &amp; Technology Center</t>
  </si>
  <si>
    <t>VC007</t>
  </si>
  <si>
    <t>Upper Valley Waldorf School</t>
  </si>
  <si>
    <t>PK00415</t>
  </si>
  <si>
    <t>SHARON ACADEMY THE</t>
  </si>
  <si>
    <t>IS126</t>
  </si>
  <si>
    <t>HANOVER</t>
  </si>
  <si>
    <t>SALTSBURG</t>
  </si>
  <si>
    <t>PA</t>
  </si>
  <si>
    <t>Randolph Technical Career Center</t>
  </si>
  <si>
    <t>VC012</t>
  </si>
  <si>
    <t>Creative Preschool Program</t>
  </si>
  <si>
    <t>PK00265</t>
  </si>
  <si>
    <t>TABOR ACADEMY</t>
  </si>
  <si>
    <t>North Branch Nature Center, INC</t>
  </si>
  <si>
    <t>PK00697</t>
  </si>
  <si>
    <t>UPPER VALLEY WALDORF SCHOOL</t>
  </si>
  <si>
    <t>QUECHEE</t>
  </si>
  <si>
    <t>IS083</t>
  </si>
  <si>
    <t>KILLINGTON MOUNTAIN SCHOOL</t>
  </si>
  <si>
    <t>IS038</t>
  </si>
  <si>
    <t>WORCESTER ACADEMY</t>
  </si>
  <si>
    <t>WORCESTER</t>
  </si>
  <si>
    <t>Windham Regional Career Center</t>
  </si>
  <si>
    <t>VC014</t>
  </si>
  <si>
    <t>Nanny's Early Learning Center</t>
  </si>
  <si>
    <t>PK00703</t>
  </si>
  <si>
    <t>NEK Little Ones</t>
  </si>
  <si>
    <t>PK02021</t>
  </si>
  <si>
    <t>Island Pond Child &amp; Family Development Program</t>
  </si>
  <si>
    <t>PK00553</t>
  </si>
  <si>
    <t>Ready, Set, Grow Childcare</t>
  </si>
  <si>
    <t>Burke</t>
  </si>
  <si>
    <t>TURNING POINTS SCHOOL</t>
  </si>
  <si>
    <t>IS259</t>
  </si>
  <si>
    <t>Stanstead College</t>
  </si>
  <si>
    <t>Stanstead</t>
  </si>
  <si>
    <t>Helping Hands Childcare and Preschool</t>
  </si>
  <si>
    <t>PK02118</t>
  </si>
  <si>
    <t>Bouffard, Louise</t>
  </si>
  <si>
    <t>PK00473</t>
  </si>
  <si>
    <t>PK01232</t>
  </si>
  <si>
    <t>North Troy Child and Family Development Program</t>
  </si>
  <si>
    <t>PK00591</t>
  </si>
  <si>
    <t>J105</t>
  </si>
  <si>
    <t>Turtle Island Children's Center, Inc.</t>
  </si>
  <si>
    <t>PK00209</t>
  </si>
  <si>
    <t>Montpelier Children's House</t>
  </si>
  <si>
    <t>Capstone Learning Together Center @ Brook Street, ol</t>
  </si>
  <si>
    <t>Barre City</t>
  </si>
  <si>
    <t>PK00491</t>
  </si>
  <si>
    <t>VC002</t>
  </si>
  <si>
    <t>Wee Explorers Preschool Inc.</t>
  </si>
  <si>
    <t>PK00671</t>
  </si>
  <si>
    <t>PK00344</t>
  </si>
  <si>
    <t>PK00343</t>
  </si>
  <si>
    <t>IS152</t>
  </si>
  <si>
    <t>Kroka Expeditions Inc</t>
  </si>
  <si>
    <t>Marlow</t>
  </si>
  <si>
    <t>STOWE</t>
  </si>
  <si>
    <t>PK00457</t>
  </si>
  <si>
    <t>PK02295</t>
  </si>
  <si>
    <t>MT ST JOSEPH ACADEMY</t>
  </si>
  <si>
    <t>IS053</t>
  </si>
  <si>
    <t>PUTNEY SCHOOL</t>
  </si>
  <si>
    <t>IS062</t>
  </si>
  <si>
    <t>GREEN MT VALLEY SCHOOL</t>
  </si>
  <si>
    <t>IS031</t>
  </si>
  <si>
    <t>Miss Hall School</t>
  </si>
  <si>
    <t>Little Lambs Academy at Grace</t>
  </si>
  <si>
    <t>Rutland County Head Start - Meadow Street</t>
  </si>
  <si>
    <t>PK00618</t>
  </si>
  <si>
    <t>VT Achievement Center Early Education &amp; Care Program</t>
  </si>
  <si>
    <t>PK00418</t>
  </si>
  <si>
    <t>Spring Hill School</t>
  </si>
  <si>
    <t>PK00628</t>
  </si>
  <si>
    <t>VC016</t>
  </si>
  <si>
    <t>Timson Hill Preschool</t>
  </si>
  <si>
    <t>Newfane</t>
  </si>
  <si>
    <t>PK00654</t>
  </si>
  <si>
    <t>COMMUNITY SCHOOLHOUSE</t>
  </si>
  <si>
    <t>IS165</t>
  </si>
  <si>
    <t>Academy at Charlemont</t>
  </si>
  <si>
    <t>Charlemont</t>
  </si>
  <si>
    <t>Suzy's Little Peanuts Day Schools-LLC- Brookline</t>
  </si>
  <si>
    <t>Brookline</t>
  </si>
  <si>
    <t>PK01454</t>
  </si>
  <si>
    <t>Hilltop Montessori School, Inc</t>
  </si>
  <si>
    <t>PK00550</t>
  </si>
  <si>
    <t>The Garland School</t>
  </si>
  <si>
    <t>PK00408</t>
  </si>
  <si>
    <t>Mount Snow Child Care</t>
  </si>
  <si>
    <t>Dover</t>
  </si>
  <si>
    <t>PK00997</t>
  </si>
  <si>
    <t>Kids in the Country Child Care and Preschool, Inc.</t>
  </si>
  <si>
    <t>PK00313</t>
  </si>
  <si>
    <t>Grammar School Preschool, The</t>
  </si>
  <si>
    <t>Putney</t>
  </si>
  <si>
    <t>PK00080</t>
  </si>
  <si>
    <t>WSESD @ Birge St. , le</t>
  </si>
  <si>
    <t>PK00468</t>
  </si>
  <si>
    <t>Mulberry Bush Early Learning Program</t>
  </si>
  <si>
    <t>PK01716</t>
  </si>
  <si>
    <t>ST MICHAELS CATHOLIC SCHOOL</t>
  </si>
  <si>
    <t>IS072</t>
  </si>
  <si>
    <t>HILLTOP MONTESSORI SCHOOL</t>
  </si>
  <si>
    <t>IS035</t>
  </si>
  <si>
    <t>Canterbury School</t>
  </si>
  <si>
    <t>New Milford</t>
  </si>
  <si>
    <t>WSESD @ Westminster Head Start, - Westminster</t>
  </si>
  <si>
    <t>PK00676</t>
  </si>
  <si>
    <t>Saxtons River Montessori School, Inc.</t>
  </si>
  <si>
    <t>PK00623</t>
  </si>
  <si>
    <t>Village Early Learning Center, Inc.</t>
  </si>
  <si>
    <t>PK00808</t>
  </si>
  <si>
    <t>Lovell, Sara</t>
  </si>
  <si>
    <t>PK01669</t>
  </si>
  <si>
    <t>Chase, Chelsea</t>
  </si>
  <si>
    <t>Neighborhood Schoolhouse</t>
  </si>
  <si>
    <t>PK00346</t>
  </si>
  <si>
    <t>Suzy's Little Peanuts Day School LLC -Springfield</t>
  </si>
  <si>
    <t>PK00638</t>
  </si>
  <si>
    <t>PK00207</t>
  </si>
  <si>
    <t>PK00672</t>
  </si>
  <si>
    <t>The Winston L Prouty Center for Child Development</t>
  </si>
  <si>
    <t>PK00653</t>
  </si>
  <si>
    <t>Brattleboro Centre  for Children, Inc.</t>
  </si>
  <si>
    <t>PK00251</t>
  </si>
  <si>
    <t>Pioneer Valley Regional School District</t>
  </si>
  <si>
    <t>Bement School</t>
  </si>
  <si>
    <t>Deerfield</t>
  </si>
  <si>
    <t>Deerfield Academy</t>
  </si>
  <si>
    <t>Stoneleigh-Burnham School</t>
  </si>
  <si>
    <t>Greenfield</t>
  </si>
  <si>
    <t>Franklin County Technical School District</t>
  </si>
  <si>
    <t>Turners Falls</t>
  </si>
  <si>
    <t>Horizon Early Learning Program, LLC</t>
  </si>
  <si>
    <t>PK00698</t>
  </si>
  <si>
    <t>PK01495</t>
  </si>
  <si>
    <t>Haineswood, Joslyn</t>
  </si>
  <si>
    <t>PK00908</t>
  </si>
  <si>
    <t>Frederick Gunn School</t>
  </si>
  <si>
    <t>McCann Tech</t>
  </si>
  <si>
    <t>North Adams</t>
  </si>
  <si>
    <t>Drury</t>
  </si>
  <si>
    <t>Mt. Greylock</t>
  </si>
  <si>
    <t>Trivium School</t>
  </si>
  <si>
    <t>PK01556</t>
  </si>
  <si>
    <t>CHRIST THE KING SCHOOL (RUTLAND)</t>
  </si>
  <si>
    <t>IS016</t>
  </si>
  <si>
    <t>Landmark School</t>
  </si>
  <si>
    <t>Windsor Early Childhood Education Center</t>
  </si>
  <si>
    <t>PK00432</t>
  </si>
  <si>
    <t>PK00200</t>
  </si>
  <si>
    <t>PK01543</t>
  </si>
  <si>
    <t>Beattie, Kelsey</t>
  </si>
  <si>
    <t>PK00241</t>
  </si>
  <si>
    <t>Boudro, Sherry</t>
  </si>
  <si>
    <t>PK00250</t>
  </si>
  <si>
    <t>Woodstock Nursery School</t>
  </si>
  <si>
    <t>PK01494</t>
  </si>
  <si>
    <t>Playworks Child Center</t>
  </si>
  <si>
    <t>PK00358</t>
  </si>
  <si>
    <t>Blake, Apryl</t>
  </si>
  <si>
    <t>PK00247</t>
  </si>
  <si>
    <t>DRESDEN SCHOOL DISTRICT</t>
  </si>
  <si>
    <t>LEBANON SCHOOL DISTRICT</t>
  </si>
  <si>
    <t>LEBANON</t>
  </si>
  <si>
    <t>LEDYARD CHARTER</t>
  </si>
  <si>
    <t>Fall Mt Regional School District</t>
  </si>
  <si>
    <t>Mount Royal Academy</t>
  </si>
  <si>
    <t>Sunapee</t>
  </si>
  <si>
    <t>Kent School</t>
  </si>
  <si>
    <t>Kent</t>
  </si>
  <si>
    <t>PK00350</t>
  </si>
  <si>
    <t>Pine Street Preschool</t>
  </si>
  <si>
    <t>PK00600</t>
  </si>
  <si>
    <t>World of Discovery Inc d/b/a World of Discovery III</t>
  </si>
  <si>
    <t>PK00438</t>
  </si>
  <si>
    <t>Otis, Staci</t>
  </si>
  <si>
    <t>PK00353</t>
  </si>
  <si>
    <t>Cole, Holly</t>
  </si>
  <si>
    <t>PK00263</t>
  </si>
  <si>
    <t>Clark, Amanda</t>
  </si>
  <si>
    <t>PK01031</t>
  </si>
  <si>
    <t>Claflin, Joey</t>
  </si>
  <si>
    <t>PK01316</t>
  </si>
  <si>
    <t>IS283</t>
  </si>
  <si>
    <t>Avon Old Farms</t>
  </si>
  <si>
    <t>Avon</t>
  </si>
  <si>
    <t>Plymouth</t>
  </si>
  <si>
    <t>Lovell Academy</t>
  </si>
  <si>
    <t>Rickland</t>
  </si>
  <si>
    <t>St Paul's School</t>
  </si>
  <si>
    <t>Granville Central School</t>
  </si>
  <si>
    <t>GRANVILLE</t>
  </si>
  <si>
    <t>Play &amp; Learn Daycare and Preschool Center</t>
  </si>
  <si>
    <t>PK00601</t>
  </si>
  <si>
    <t>Bollman, Amber</t>
  </si>
  <si>
    <t>PK01267</t>
  </si>
  <si>
    <t>Macie, Lynn</t>
  </si>
  <si>
    <t>Lunenburg</t>
  </si>
  <si>
    <t>PK00574</t>
  </si>
  <si>
    <t>White Mountain Regional School District</t>
  </si>
  <si>
    <t>Proctor Academy</t>
  </si>
  <si>
    <t>Andover</t>
  </si>
  <si>
    <t>Milton Academy</t>
  </si>
  <si>
    <t>QC</t>
  </si>
  <si>
    <t>Rivendell Interstate Supervisory District</t>
  </si>
  <si>
    <t>ORCHARD VALLEY WALDORF SCHOOL</t>
  </si>
  <si>
    <t>E MONTPELIER</t>
  </si>
  <si>
    <t>IS109</t>
  </si>
  <si>
    <t>IS298</t>
  </si>
  <si>
    <t>Holderness School</t>
  </si>
  <si>
    <t>Prides Crossing</t>
  </si>
  <si>
    <t>Saint John Paul II School</t>
  </si>
  <si>
    <t>Concord</t>
  </si>
  <si>
    <t>RECEIVING ORG</t>
  </si>
  <si>
    <t>District</t>
  </si>
  <si>
    <t>State</t>
  </si>
  <si>
    <t>City</t>
  </si>
  <si>
    <t>OrgID</t>
  </si>
  <si>
    <t>ABC Little Sprouts</t>
  </si>
  <si>
    <t>PK01809</t>
  </si>
  <si>
    <t>Albany Early Childhood Collaborative Program</t>
  </si>
  <si>
    <t>Albany</t>
  </si>
  <si>
    <t>PK00454</t>
  </si>
  <si>
    <t>PK01527</t>
  </si>
  <si>
    <t>IS219</t>
  </si>
  <si>
    <t>BELLCATE SCHOOL</t>
  </si>
  <si>
    <t>IS008</t>
  </si>
  <si>
    <t>BRIDGE SCHOOL INC</t>
  </si>
  <si>
    <t>IS009</t>
  </si>
  <si>
    <t>BROOKHAVEN LEARNING CENTER</t>
  </si>
  <si>
    <t>CHELSEA</t>
  </si>
  <si>
    <t>IS112</t>
  </si>
  <si>
    <t>CALEDONIA CHRISTIAN SCHOOL</t>
  </si>
  <si>
    <t>Camp LOL</t>
  </si>
  <si>
    <t>PK00229</t>
  </si>
  <si>
    <t>VC017</t>
  </si>
  <si>
    <t>Canaan High School CTE Program</t>
  </si>
  <si>
    <t>Charlotte Children's Center Extension</t>
  </si>
  <si>
    <t>PK00506</t>
  </si>
  <si>
    <t>IS221</t>
  </si>
  <si>
    <t>CHOICE ACADEMY</t>
  </si>
  <si>
    <t>IS015</t>
  </si>
  <si>
    <t>CHRIST THE KING (BURLINGTON)</t>
  </si>
  <si>
    <t>IS900</t>
  </si>
  <si>
    <t>COMMUNITY HIGH SCHOOL OF VT</t>
  </si>
  <si>
    <t>IS297</t>
  </si>
  <si>
    <t>IS156</t>
  </si>
  <si>
    <t>CORNERSTONE SCHOOL</t>
  </si>
  <si>
    <t>IS178</t>
  </si>
  <si>
    <t>EAST VALLEY ACADEMY/CHALLENGER</t>
  </si>
  <si>
    <t>E RANDOLPH</t>
  </si>
  <si>
    <t>IS248</t>
  </si>
  <si>
    <t>FAY HONEY KNOPP MEMORIAL SCH</t>
  </si>
  <si>
    <t>Fayston</t>
  </si>
  <si>
    <t>IS264</t>
  </si>
  <si>
    <t>FOUNDATIONS</t>
  </si>
  <si>
    <t>JOHNSON</t>
  </si>
  <si>
    <t>Gilman Child and Family Development Program</t>
  </si>
  <si>
    <t>PK01815</t>
  </si>
  <si>
    <t>IS033</t>
  </si>
  <si>
    <t>GREENWOOD SCHOOL</t>
  </si>
  <si>
    <t>Hardwick Child &amp; Family Development Program</t>
  </si>
  <si>
    <t>PK00542</t>
  </si>
  <si>
    <t>IS233</t>
  </si>
  <si>
    <t>INSPIRE FOR AUTISM INC</t>
  </si>
  <si>
    <t>IS154</t>
  </si>
  <si>
    <t>JEAN GARVIN SCHOOL</t>
  </si>
  <si>
    <t>Kid Logic Learning@Tech Park</t>
  </si>
  <si>
    <t>Killington</t>
  </si>
  <si>
    <t>IS131</t>
  </si>
  <si>
    <t>IS040</t>
  </si>
  <si>
    <t>KURN HATTIN HOMES</t>
  </si>
  <si>
    <t>WESTMINSTER</t>
  </si>
  <si>
    <t>Lamoille County Early Learning Center</t>
  </si>
  <si>
    <t>PK01284</t>
  </si>
  <si>
    <t>IS042</t>
  </si>
  <si>
    <t>LARAWAY SCHOOL</t>
  </si>
  <si>
    <t>Little Feet Children's Center</t>
  </si>
  <si>
    <t>PK00323</t>
  </si>
  <si>
    <t>Little Tots Academy Williston Road, LLC</t>
  </si>
  <si>
    <t>PK01723</t>
  </si>
  <si>
    <t>Lyndonville Child and Family Development  Program</t>
  </si>
  <si>
    <t>PK00573</t>
  </si>
  <si>
    <t>IS095</t>
  </si>
  <si>
    <t>MAPLEHILL COMMUNITY SCHOOL</t>
  </si>
  <si>
    <t>PK00336</t>
  </si>
  <si>
    <t>Miss Martha's Creative ELP</t>
  </si>
  <si>
    <t>IS124</t>
  </si>
  <si>
    <t>MT MANSFIELD ACADEMY</t>
  </si>
  <si>
    <t>IS052</t>
  </si>
  <si>
    <t>MT SCHOOL OF MILTON ACADEMY</t>
  </si>
  <si>
    <t>Nelson, Christina</t>
  </si>
  <si>
    <t>PK00587</t>
  </si>
  <si>
    <t>IS270</t>
  </si>
  <si>
    <t>NEW ENGLAND SCHOOL FOR GIRLS</t>
  </si>
  <si>
    <t>IS218</t>
  </si>
  <si>
    <t>NEW SCHOOL OF MONTPELIER</t>
  </si>
  <si>
    <t>Barton</t>
  </si>
  <si>
    <t>Orwell Early Education Program</t>
  </si>
  <si>
    <t>PK00722</t>
  </si>
  <si>
    <t>PK00605</t>
  </si>
  <si>
    <t>IS281</t>
  </si>
  <si>
    <t>Rainbow Playschool at Woodstock</t>
  </si>
  <si>
    <t>Reading</t>
  </si>
  <si>
    <t>Rutland County Parent Child Center @ Brandon</t>
  </si>
  <si>
    <t>PK00373</t>
  </si>
  <si>
    <t>IS230</t>
  </si>
  <si>
    <t>IS077</t>
  </si>
  <si>
    <t>ST PAULS ELEMENTARY SCHOOL</t>
  </si>
  <si>
    <t>St. Albans Early Learning Center</t>
  </si>
  <si>
    <t>PK01849</t>
  </si>
  <si>
    <t>Stamford Preschool</t>
  </si>
  <si>
    <t>IS227</t>
  </si>
  <si>
    <t>SUGARWOOD SCHOOL</t>
  </si>
  <si>
    <t>Suzy's Little Peanuts Day School Bellows Falls</t>
  </si>
  <si>
    <t>PK01692</t>
  </si>
  <si>
    <t>IS070</t>
  </si>
  <si>
    <t>United Children's Services of Bennington County - Pownal Head Start</t>
  </si>
  <si>
    <t>PK00462</t>
  </si>
  <si>
    <t>United Children's Services of Bennington County-North Bennington Campus, n)</t>
  </si>
  <si>
    <t>PK00464</t>
  </si>
  <si>
    <t>IS136</t>
  </si>
  <si>
    <t>VERMONT COMMONS SCHOOL</t>
  </si>
  <si>
    <t>Village School of North Bennington Pre School</t>
  </si>
  <si>
    <t>PK00213</t>
  </si>
  <si>
    <t>IS087</t>
  </si>
  <si>
    <t>VT ACAD OF SCIENCE/TECH</t>
  </si>
  <si>
    <t>RANDOLPH CTR</t>
  </si>
  <si>
    <t>Watch Them Grow Newbury</t>
  </si>
  <si>
    <t>PK00216</t>
  </si>
  <si>
    <t>Winooski Early Learning Center</t>
  </si>
  <si>
    <t>PK02216</t>
  </si>
  <si>
    <t>PK02448</t>
  </si>
  <si>
    <t>PK01503</t>
  </si>
  <si>
    <t>Suzys Little Peanuts Day School, LLC  II</t>
  </si>
  <si>
    <t>PK02404</t>
  </si>
  <si>
    <t xml:space="preserve">Wren's Nest Forest Preschool </t>
  </si>
  <si>
    <t>indx</t>
  </si>
  <si>
    <t>key</t>
  </si>
  <si>
    <t>full dist</t>
  </si>
  <si>
    <t>Index-Match method:</t>
  </si>
  <si>
    <t>ENRORGID</t>
  </si>
  <si>
    <t>IS013</t>
  </si>
  <si>
    <t>CHAMPLAIN VALLEY CHR SCHOOL (K-8)</t>
  </si>
  <si>
    <t>IS014</t>
  </si>
  <si>
    <t>CHRIST COVENANT SCHOOL</t>
  </si>
  <si>
    <t>IS020</t>
  </si>
  <si>
    <t>TWELVE TRIBES COMMUNITY CHURCH SCH</t>
  </si>
  <si>
    <t>IS021</t>
  </si>
  <si>
    <t>ELEVATION  CHRISTIAN ACADEMY</t>
  </si>
  <si>
    <t>IS046</t>
  </si>
  <si>
    <t>MARY JOHNSON CHILDRENS CENTER</t>
  </si>
  <si>
    <t>MID VERMONT CHRISTIAN SCH</t>
  </si>
  <si>
    <t>IS054</t>
  </si>
  <si>
    <t>NEIGHBORHOOD SCHOOLHOUSE</t>
  </si>
  <si>
    <t>IS063</t>
  </si>
  <si>
    <t>RED CEDAR SCHOOL</t>
  </si>
  <si>
    <t>IS069</t>
  </si>
  <si>
    <t>SAXON HILL SCHOOL INC</t>
  </si>
  <si>
    <t>THE SCHOOLHOUSE</t>
  </si>
  <si>
    <t>IS080</t>
  </si>
  <si>
    <t>TRINITY BAPTIST SCHOOL</t>
  </si>
  <si>
    <t>IS090</t>
  </si>
  <si>
    <t>WEBSTERVILLE CHRISTIAN ACADEMY</t>
  </si>
  <si>
    <t>IS099</t>
  </si>
  <si>
    <t>IS101</t>
  </si>
  <si>
    <t>OPEN FIELDS SCHOOL</t>
  </si>
  <si>
    <t>IS103</t>
  </si>
  <si>
    <t>IS107</t>
  </si>
  <si>
    <t>SPRINGBROOK FARM SCHOOL</t>
  </si>
  <si>
    <t>IS115</t>
  </si>
  <si>
    <t>BELLWETHER SCHOOL</t>
  </si>
  <si>
    <t>IS120</t>
  </si>
  <si>
    <t>POTTERS HOUSE</t>
  </si>
  <si>
    <t>IS122</t>
  </si>
  <si>
    <t>UNITED CHRISTIAN ACADEMY</t>
  </si>
  <si>
    <t xml:space="preserve">KINDLE FARM </t>
  </si>
  <si>
    <t>IS132</t>
  </si>
  <si>
    <t>ARK PRESCHOOL/KINDERGARTEN</t>
  </si>
  <si>
    <t>ALL SAINTS ACADEMY</t>
  </si>
  <si>
    <t>IS183</t>
  </si>
  <si>
    <t>204 DEPOT PROGRAM</t>
  </si>
  <si>
    <t xml:space="preserve">IS185 </t>
  </si>
  <si>
    <t>MOUNTAINSIDE HOUSE</t>
  </si>
  <si>
    <t>IS187</t>
  </si>
  <si>
    <t>NORTH BRANCH SCHOOL THE</t>
  </si>
  <si>
    <t>IS190</t>
  </si>
  <si>
    <t>MONTESSORI SCHOOL OF CENTRAL VT</t>
  </si>
  <si>
    <t>IS193</t>
  </si>
  <si>
    <t>MT SNOW ACADEMY ALPINE TRAINING CTR</t>
  </si>
  <si>
    <t>IS201</t>
  </si>
  <si>
    <t>WOLCOTT MENNONITE</t>
  </si>
  <si>
    <t>IS220</t>
  </si>
  <si>
    <t>VALLEY VISTA</t>
  </si>
  <si>
    <t>IS225</t>
  </si>
  <si>
    <t>GREEN MT MENNONITE SCHOOL</t>
  </si>
  <si>
    <t>IS228</t>
  </si>
  <si>
    <t>FORREST WARD MEMORIAL SCH</t>
  </si>
  <si>
    <t>IS229</t>
  </si>
  <si>
    <t>TRUE NORTH EVOLUTION</t>
  </si>
  <si>
    <t>ST MONICA-ST MICHAEL SCHOOL</t>
  </si>
  <si>
    <t>IS239</t>
  </si>
  <si>
    <t>BECKLEY DAY PROGRAM</t>
  </si>
  <si>
    <t>ADDISON CTY PC CTR TP PROGRAM</t>
  </si>
  <si>
    <t>IS241</t>
  </si>
  <si>
    <t>BROOK ST FAMILY LIT CTR TPE PROG</t>
  </si>
  <si>
    <t>IS242</t>
  </si>
  <si>
    <t>NEK COMM ACTION SOUTH TP PROG</t>
  </si>
  <si>
    <t>IS243</t>
  </si>
  <si>
    <t>RUTLAND COUNTY PC CTR TP PROG</t>
  </si>
  <si>
    <t>IS245</t>
  </si>
  <si>
    <t>SUNRISE FAMILY RESOURCE CTR TP PROG</t>
  </si>
  <si>
    <t>IS247</t>
  </si>
  <si>
    <t>GREEN MOUNTAIN MONTESSORI SCHOOL</t>
  </si>
  <si>
    <t>IS253</t>
  </si>
  <si>
    <t>THE FAMILY PLACE TP PROGRAM</t>
  </si>
  <si>
    <t>IS261</t>
  </si>
  <si>
    <t>VERMONT DAY SCHOOL</t>
  </si>
  <si>
    <t>IS268</t>
  </si>
  <si>
    <t>BARN SCHOOL (THE)</t>
  </si>
  <si>
    <t>IS273</t>
  </si>
  <si>
    <t>BROWNINGTON PAROCHIAL SCHOOL</t>
  </si>
  <si>
    <t>IS278</t>
  </si>
  <si>
    <t>DAVIS COMMUNITY SCHOOL</t>
  </si>
  <si>
    <t>PRIORITY PLACEMENTS</t>
  </si>
  <si>
    <t>IS282</t>
  </si>
  <si>
    <t>INCLUSION TABS PROGRAM</t>
  </si>
  <si>
    <t>BLACK RIVER INDEPENDENT SCHOOL</t>
  </si>
  <si>
    <t>IS284</t>
  </si>
  <si>
    <t>TAMIM ACADEMY OF VT</t>
  </si>
  <si>
    <t>IS286</t>
  </si>
  <si>
    <t>DISCOVERY ROOTS</t>
  </si>
  <si>
    <t>IS287</t>
  </si>
  <si>
    <t>IMMERSION MONTESSORI SCHOOL</t>
  </si>
  <si>
    <t>IS289</t>
  </si>
  <si>
    <t>SMUGGLERS NOTCH ACADEMY</t>
  </si>
  <si>
    <t>IS290</t>
  </si>
  <si>
    <t>VERMONT FARM AND FOREST SCHOOL</t>
  </si>
  <si>
    <t>IS291</t>
  </si>
  <si>
    <t>GREEN MOUNTAIN COMMUNITY SCHOOL</t>
  </si>
  <si>
    <t>IS293</t>
  </si>
  <si>
    <t>NEW HOPE CHRISTIAN SCHOOL</t>
  </si>
  <si>
    <t>IS294</t>
  </si>
  <si>
    <t>PROVIDENCE ADVENTURE ACADEMY</t>
  </si>
  <si>
    <t>BRIGHTALITY</t>
  </si>
  <si>
    <t>IS296</t>
  </si>
  <si>
    <t>LAMOILLE VALLEY FARM AND FOREST</t>
  </si>
  <si>
    <t>CONNECTED CIRCLES</t>
  </si>
  <si>
    <t>POND BROOK PROJECT</t>
  </si>
  <si>
    <t>IS300</t>
  </si>
  <si>
    <t>STONEY RIDGE PAROCHIAL SCHOOL</t>
  </si>
  <si>
    <t>PK00665</t>
  </si>
  <si>
    <t>PK01650</t>
  </si>
  <si>
    <t>PK01720</t>
  </si>
  <si>
    <t>PK01671</t>
  </si>
  <si>
    <t>PK01675</t>
  </si>
  <si>
    <t>PK01802</t>
  </si>
  <si>
    <t>PK01882</t>
  </si>
  <si>
    <t>PK01926</t>
  </si>
  <si>
    <t>PK01952</t>
  </si>
  <si>
    <t>PK01940</t>
  </si>
  <si>
    <t>PK02039</t>
  </si>
  <si>
    <t>PK02244</t>
  </si>
  <si>
    <t>PK02268</t>
  </si>
  <si>
    <t>PK02286</t>
  </si>
  <si>
    <t>PK02250</t>
  </si>
  <si>
    <t>PK02258</t>
  </si>
  <si>
    <t>PK02263</t>
  </si>
  <si>
    <t>PK02343</t>
  </si>
  <si>
    <t>PK02344</t>
  </si>
  <si>
    <t>PK02395</t>
  </si>
  <si>
    <t>PK02398</t>
  </si>
  <si>
    <t>PK02369</t>
  </si>
  <si>
    <t>PK02441</t>
  </si>
  <si>
    <t>PK02450</t>
  </si>
  <si>
    <t>PK00568</t>
  </si>
  <si>
    <t>PK01501</t>
  </si>
  <si>
    <t>PK01504</t>
  </si>
  <si>
    <t>PK01552</t>
  </si>
  <si>
    <t>PK01721</t>
  </si>
  <si>
    <t>PK01562</t>
  </si>
  <si>
    <t>Appletree Learning Centers</t>
  </si>
  <si>
    <t>Hartland Cooperative Nursery School Inc.</t>
  </si>
  <si>
    <t xml:space="preserve">Middlebury Children's Cooperative </t>
  </si>
  <si>
    <t xml:space="preserve">Little Dippers Doodle Children's Center </t>
  </si>
  <si>
    <t>West Bee Nursery School, Inc.</t>
  </si>
  <si>
    <t>Bennington Early Childhood Center</t>
  </si>
  <si>
    <t xml:space="preserve">Stafford Children's Center </t>
  </si>
  <si>
    <t xml:space="preserve">The Lund Family Center </t>
  </si>
  <si>
    <t>First Roots Wild Roots at 96 Pond Rd</t>
  </si>
  <si>
    <t>Kid Logic Learning, LLC</t>
  </si>
  <si>
    <t xml:space="preserve">ABC Academy </t>
  </si>
  <si>
    <t>Town of Vernon Preschool</t>
  </si>
  <si>
    <t xml:space="preserve">Preschool at the Jay/Westfield JES </t>
  </si>
  <si>
    <t>Little Lakers Academy, LLC</t>
  </si>
  <si>
    <t xml:space="preserve">Full Circle Preschool </t>
  </si>
  <si>
    <t>Nadeau's Playschool Essex</t>
  </si>
  <si>
    <t>Mountain Village School Annex</t>
  </si>
  <si>
    <t>Early Learning Center, Inc</t>
  </si>
  <si>
    <t>United Children's Services of Bennington County at 655 Gage Street</t>
  </si>
  <si>
    <t>Creative Spirit Children's Center</t>
  </si>
  <si>
    <t>ONE Arts Community School Burlington</t>
  </si>
  <si>
    <t>Turn to Joy at the Annex</t>
  </si>
  <si>
    <t>Campbell, Sueanne</t>
  </si>
  <si>
    <t>Treehouse Children's School</t>
  </si>
  <si>
    <t xml:space="preserve">Fox Hollow Forest School </t>
  </si>
  <si>
    <t xml:space="preserve">The Homestead Preschool at Lakewood </t>
  </si>
  <si>
    <t xml:space="preserve">Our House </t>
  </si>
  <si>
    <t>Expanding Minds Early Learning Center LLC</t>
  </si>
  <si>
    <t>Pelton, Alisha</t>
  </si>
  <si>
    <t>Crow's Path</t>
  </si>
  <si>
    <t xml:space="preserve">Family Resource Center at Lakemont </t>
  </si>
  <si>
    <t xml:space="preserve">ABC Academy East, LLC </t>
  </si>
  <si>
    <t>Spark Academy</t>
  </si>
  <si>
    <t xml:space="preserve">Little One's University Essex Center </t>
  </si>
  <si>
    <t>Bambino University LLC</t>
  </si>
  <si>
    <t>Inspired Minds Childcare Colchester</t>
  </si>
  <si>
    <t>Brink, Taylor</t>
  </si>
  <si>
    <t>Norwich Nursery School, Inc.</t>
  </si>
  <si>
    <t>Stepping Stones Children's Center</t>
  </si>
  <si>
    <t>The Children's Institute at Jericho Inc.</t>
  </si>
  <si>
    <t>BFIS_Provider_Town</t>
  </si>
  <si>
    <t>BFIS_Address1</t>
  </si>
  <si>
    <t>150 WEYBRIDGE STREET</t>
  </si>
  <si>
    <t>81 WATER STREET</t>
  </si>
  <si>
    <t>155 NORTH PLEASANT STREET</t>
  </si>
  <si>
    <t>2 PARK STREET</t>
  </si>
  <si>
    <t>88 PARK STREET</t>
  </si>
  <si>
    <t>25 JOY DRIVE</t>
  </si>
  <si>
    <t>30 SOUTH WATER STREET</t>
  </si>
  <si>
    <t>14 WESTMINSTER STREET</t>
  </si>
  <si>
    <t>1160 MAIN STREET</t>
  </si>
  <si>
    <t>462 LAKE MOREY ROAD</t>
  </si>
  <si>
    <t>2875 ROUTE 116</t>
  </si>
  <si>
    <t>1186 SOUTH BROWNELL ROAD</t>
  </si>
  <si>
    <t>97 SCHOOL HOUSE ROAD</t>
  </si>
  <si>
    <t>351 MAIN STREET</t>
  </si>
  <si>
    <t>449 ROUTE 244</t>
  </si>
  <si>
    <t>130 BIRGE STREET</t>
  </si>
  <si>
    <t>3628 ROUTE 103</t>
  </si>
  <si>
    <t>69 HICKORY RIDGE ROAD SOUTH</t>
  </si>
  <si>
    <t>321 PARK STREET</t>
  </si>
  <si>
    <t>1913 LYNBURKE ROAD</t>
  </si>
  <si>
    <t>6 CHURCH HILL ROAD</t>
  </si>
  <si>
    <t>1056 MOUNTAIN ROAD</t>
  </si>
  <si>
    <t>1735 EAST ROAD</t>
  </si>
  <si>
    <t>19 ROUTE 12</t>
  </si>
  <si>
    <t>45 BROOK STREET</t>
  </si>
  <si>
    <t>241 NORTH WINOOSKI AVENUE</t>
  </si>
  <si>
    <t>203 DEER RUN LANE</t>
  </si>
  <si>
    <t>63 SPRING HILL ROAD</t>
  </si>
  <si>
    <t>54 BUCK DRIVE</t>
  </si>
  <si>
    <t>359 TURTLE LANE</t>
  </si>
  <si>
    <t>61 CHURCH STREET</t>
  </si>
  <si>
    <t>397 MAIN STREET</t>
  </si>
  <si>
    <t>5484 MAIN STREET</t>
  </si>
  <si>
    <t>15 PINE STREET</t>
  </si>
  <si>
    <t>45 ORCHARD TERRACE</t>
  </si>
  <si>
    <t>51 CHARLES STREET</t>
  </si>
  <si>
    <t>907 MARSHAL AVENUE</t>
  </si>
  <si>
    <t>1622 QUARRY ROAD</t>
  </si>
  <si>
    <t>24 MAIN STREET</t>
  </si>
  <si>
    <t>17 DREW LANE</t>
  </si>
  <si>
    <t>34 FLETCHER PLACE</t>
  </si>
  <si>
    <t>8 JERICHO ROAD</t>
  </si>
  <si>
    <t>193 MAIN STREET</t>
  </si>
  <si>
    <t>80 BLUFF ROAD</t>
  </si>
  <si>
    <t>405 MAIN STREET</t>
  </si>
  <si>
    <t>2290 VT ROUTE 14 NORTH</t>
  </si>
  <si>
    <t>391 EAST MAIN STREET</t>
  </si>
  <si>
    <t>238 VT ROUTE 132</t>
  </si>
  <si>
    <t>34 FAIVRE CIRCLE</t>
  </si>
  <si>
    <t>140 FAIRGROUND HEIGHTS</t>
  </si>
  <si>
    <t>1198 INDUSTRIAL PARKWAY</t>
  </si>
  <si>
    <t>4 MORSE DRIVE</t>
  </si>
  <si>
    <t>36 OXBOW DRIVE</t>
  </si>
  <si>
    <t>208 POKER HILL ROAD</t>
  </si>
  <si>
    <t>39 MOUNT SNOW ROAD</t>
  </si>
  <si>
    <t>20 ALLEN STREET</t>
  </si>
  <si>
    <t>30 CHURCH STREET</t>
  </si>
  <si>
    <t>880 WESTERN AVENUE</t>
  </si>
  <si>
    <t>876 EAST RIVER ROAD</t>
  </si>
  <si>
    <t>8 LAWRENCE HILL ROAD</t>
  </si>
  <si>
    <t>114 SOUTH STREET</t>
  </si>
  <si>
    <t>39 UPPER MAIN STREET</t>
  </si>
  <si>
    <t>3650 D VT 100 NORTH</t>
  </si>
  <si>
    <t>99 STAFFORD FARM HILLS</t>
  </si>
  <si>
    <t>66 BEAMAN STREET</t>
  </si>
  <si>
    <t>1506 HARWOOD HILL</t>
  </si>
  <si>
    <t>35 DORSET LANE</t>
  </si>
  <si>
    <t>8 STRATTON ROAD</t>
  </si>
  <si>
    <t>82 WINTER SPORT LANE</t>
  </si>
  <si>
    <t>208 FLYNN AVENUE</t>
  </si>
  <si>
    <t>55 FRANKLIN SQUARE</t>
  </si>
  <si>
    <t>45 AVENUE D</t>
  </si>
  <si>
    <t>3 OLIVER WIGHT DRIVE</t>
  </si>
  <si>
    <t>104 OLD COLCHESTER ROAD</t>
  </si>
  <si>
    <t>1 LEMNAH DRIVE</t>
  </si>
  <si>
    <t>29 ADAMS STREET</t>
  </si>
  <si>
    <t>80 JACK AND JILL LANE</t>
  </si>
  <si>
    <t>403 CHURCH HILL ROAD</t>
  </si>
  <si>
    <t>307 SOUTH STREET</t>
  </si>
  <si>
    <t>27 MEMORIAL DRIVE</t>
  </si>
  <si>
    <t>997 COUNTY ROAD</t>
  </si>
  <si>
    <t>28 RUSSELL STREET</t>
  </si>
  <si>
    <t>385 ROUTE 113</t>
  </si>
  <si>
    <t>8 CATKIN DRIVE</t>
  </si>
  <si>
    <t>130 GOSSE COURT</t>
  </si>
  <si>
    <t>50 JOY DRIVE</t>
  </si>
  <si>
    <t>96 POND ROAD</t>
  </si>
  <si>
    <t>72 ETHAN ALLEN DRIVE</t>
  </si>
  <si>
    <t>16 CHAPLIN AVENUE</t>
  </si>
  <si>
    <t>349 ROUTE 7 SOUTH</t>
  </si>
  <si>
    <t>214 PULASKI STREET</t>
  </si>
  <si>
    <t>5 EWING PLACE</t>
  </si>
  <si>
    <t>192 THOMAS LANE</t>
  </si>
  <si>
    <t>2386 SHELBURNE ROAD</t>
  </si>
  <si>
    <t>9 SCHOOL STREET</t>
  </si>
  <si>
    <t>79 GRANGE ROAD</t>
  </si>
  <si>
    <t>59 FARR DRIVE</t>
  </si>
  <si>
    <t>26 SUZIE WILSON ROAD</t>
  </si>
  <si>
    <t>134 LILY POND CIRCLE</t>
  </si>
  <si>
    <t>60 AUSTINE DRIVE</t>
  </si>
  <si>
    <t>15 JUNEBERRY LANE</t>
  </si>
  <si>
    <t>132 CHESTER ROAD</t>
  </si>
  <si>
    <t>5075 ROUTE 5</t>
  </si>
  <si>
    <t>20 BRIDGE STREET</t>
  </si>
  <si>
    <t>87 KING STREET</t>
  </si>
  <si>
    <t>2543 AMES HILL ROAD</t>
  </si>
  <si>
    <t>5 CHURCH STREET</t>
  </si>
  <si>
    <t>381 GOVERNOR HUNT ROAD</t>
  </si>
  <si>
    <t>10 RIVER ROAD</t>
  </si>
  <si>
    <t>95 GRANGE ROAD</t>
  </si>
  <si>
    <t>257 REVOIR FLATS</t>
  </si>
  <si>
    <t>4 ETHAN ALLEN HOMESTEAD</t>
  </si>
  <si>
    <t>693 VT RTE110</t>
  </si>
  <si>
    <t>997 MAIN STREET SUITE 2</t>
  </si>
  <si>
    <t>29 BOWEN HILL ROAD</t>
  </si>
  <si>
    <t>73 PRIM ROAD</t>
  </si>
  <si>
    <t>21 FARR ROAD</t>
  </si>
  <si>
    <t>19 ROUTE 103</t>
  </si>
  <si>
    <t>980 SODOM POND ROAD</t>
  </si>
  <si>
    <t>22 HOLLAND ROAD</t>
  </si>
  <si>
    <t>116 FERRY ROAD</t>
  </si>
  <si>
    <t>209 AUSTINE DRIVE</t>
  </si>
  <si>
    <t>30 LILY POND ROAD</t>
  </si>
  <si>
    <t>494 MAIN STREET</t>
  </si>
  <si>
    <t>16 BRADLEY AVENUE</t>
  </si>
  <si>
    <t>60 CHARLES STREET</t>
  </si>
  <si>
    <t>84 PINE HILL ROAD</t>
  </si>
  <si>
    <t>71 DEPOT HILL ROAD</t>
  </si>
  <si>
    <t>1448 MEMORIAL DRIVE</t>
  </si>
  <si>
    <t>42 SEVERANCE GREEN</t>
  </si>
  <si>
    <t>123 SOUTH MAIN STREET</t>
  </si>
  <si>
    <t>226 PINE STREET</t>
  </si>
  <si>
    <t>1092 PARK STREET</t>
  </si>
  <si>
    <t>21 PARK STREET</t>
  </si>
  <si>
    <t>188 NORTH PROSPECT STREET</t>
  </si>
  <si>
    <t>713 ELM STREET</t>
  </si>
  <si>
    <t>1773 EAST CRAFTSBURY ROAD</t>
  </si>
  <si>
    <t>566 HERCULES DRIVE</t>
  </si>
  <si>
    <t>100 HOSPITAL DRIVE</t>
  </si>
  <si>
    <t>13 TIMSON HILL ROAD</t>
  </si>
  <si>
    <t>250 INDUSTRIAL PARK DRIVE</t>
  </si>
  <si>
    <t>1 MONUMENT CIRCLE</t>
  </si>
  <si>
    <t>435 GASKELL HILL ROAD</t>
  </si>
  <si>
    <t>986 MAIN ROAD</t>
  </si>
  <si>
    <t>87 RIVERS BEND ROAD</t>
  </si>
  <si>
    <t>231 WESTERN AVENUE</t>
  </si>
  <si>
    <t>1475 SHELBURNE ROAD</t>
  </si>
  <si>
    <t>624 GRASSY BROOK ROAD</t>
  </si>
  <si>
    <t>27 RIVER ROAD</t>
  </si>
  <si>
    <t>78 MEADOW STREET</t>
  </si>
  <si>
    <t>102 LAKE STREET</t>
  </si>
  <si>
    <t>51 CENTER ROAD</t>
  </si>
  <si>
    <t>4066 SHELBURNE ROAD</t>
  </si>
  <si>
    <t>134 BLAIR PARK ROAD</t>
  </si>
  <si>
    <t>29 SOUTH STREET</t>
  </si>
  <si>
    <t>54 RIVER STREET</t>
  </si>
  <si>
    <t>36 CROSS STREET</t>
  </si>
  <si>
    <t>298 COLLEGE STREET</t>
  </si>
  <si>
    <t>551 LOWER PLAIN</t>
  </si>
  <si>
    <t>659 ELM STREET</t>
  </si>
  <si>
    <t>24 MOUNTAINVIEW STREET</t>
  </si>
  <si>
    <t>1600 WILLISTON ROAD</t>
  </si>
  <si>
    <t>100 PARKER ROAD</t>
  </si>
  <si>
    <t>56A OLD FARM ROAD</t>
  </si>
  <si>
    <t>512 MOUNTAIN ROAD</t>
  </si>
  <si>
    <t>76 KING STREET</t>
  </si>
  <si>
    <t>212 INTERVALE AVENUE</t>
  </si>
  <si>
    <t>1035 MOUNTAIN ROAD</t>
  </si>
  <si>
    <t>6701 SHELBURNE ROAD</t>
  </si>
  <si>
    <t>1 HOSPITAL COURT</t>
  </si>
  <si>
    <t>42 MAPLE STREET</t>
  </si>
  <si>
    <t>112 ANNA MARSH LANE</t>
  </si>
  <si>
    <t>10856 ROUTE 116</t>
  </si>
  <si>
    <t>1422 MEMORIAL DRIVE</t>
  </si>
  <si>
    <t>655 GAGE STREET</t>
  </si>
  <si>
    <t>27 CHURCH STREET</t>
  </si>
  <si>
    <t>143 WINDRIDGE</t>
  </si>
  <si>
    <t>2720 RIVER ROAD</t>
  </si>
  <si>
    <t>894 ROUTE 113</t>
  </si>
  <si>
    <t>95 ALLEN ROAD</t>
  </si>
  <si>
    <t>1672 WEST LAKESHORE DRIVE</t>
  </si>
  <si>
    <t>39 BARLOW STREET</t>
  </si>
  <si>
    <t>8 COURT STREET</t>
  </si>
  <si>
    <t>1 SCHOOL STREET</t>
  </si>
  <si>
    <t>294 NORTH WINOOSKI AVENUE</t>
  </si>
  <si>
    <t>81 ALLEN ROAD</t>
  </si>
  <si>
    <t>69 IRISH HILL ROAD</t>
  </si>
  <si>
    <t>26 SCHOOL ROAD</t>
  </si>
  <si>
    <t>39 UPPER BARTONSVILLE ROAD</t>
  </si>
  <si>
    <t>87 ELM STREET</t>
  </si>
  <si>
    <t>21 ESSEX WAY</t>
  </si>
  <si>
    <t>75 MONTSHIRE ROAD</t>
  </si>
  <si>
    <t>4502 HIGHBRIDGE ROAD</t>
  </si>
  <si>
    <t>84 CANUSA AVENUE</t>
  </si>
  <si>
    <t>604 ROTAX ROAD</t>
  </si>
  <si>
    <t>223 CHITTENDEN ROAD</t>
  </si>
  <si>
    <t>1233 SHELBURNE ROAD</t>
  </si>
  <si>
    <t>173 SCHOOL STREET</t>
  </si>
  <si>
    <t>255 CRISPIN DRIVE</t>
  </si>
  <si>
    <t>235 SOUTH MAIN STREET</t>
  </si>
  <si>
    <t>346 AKLEY ROAD</t>
  </si>
  <si>
    <t>36 CATAMOUNT LANE</t>
  </si>
  <si>
    <t>901 NORTH AVENUE</t>
  </si>
  <si>
    <t>135 TALCOTT ROAD</t>
  </si>
  <si>
    <t>899 DORSET STREET</t>
  </si>
  <si>
    <t>76 LAKEMONT ROAD</t>
  </si>
  <si>
    <t>29 MIDDLE ROAD</t>
  </si>
  <si>
    <t>71 1/2 FIRST STREET</t>
  </si>
  <si>
    <t>71 CENTER ROAD</t>
  </si>
  <si>
    <t>4782 ROUTE 106</t>
  </si>
  <si>
    <t>42 SEVERANCE GREEN #101</t>
  </si>
  <si>
    <t>508 HARVEY ROAD</t>
  </si>
  <si>
    <t>4393 ROUTE 131</t>
  </si>
  <si>
    <t>379 HALE ROAD</t>
  </si>
  <si>
    <t>312 MAIN STREET</t>
  </si>
  <si>
    <t>173 PATCHEN ROAD</t>
  </si>
  <si>
    <t>364 WHITE STREET</t>
  </si>
  <si>
    <t>310 ROUTE 22A</t>
  </si>
  <si>
    <t>227 CEMETERY ROAD</t>
  </si>
  <si>
    <t>100 HIGH STREET</t>
  </si>
  <si>
    <t>139 LAKE VIEW DRIVE</t>
  </si>
  <si>
    <t>880 MAPLE GROVE ROAD</t>
  </si>
  <si>
    <t>121 ASCUTNEY STREET</t>
  </si>
  <si>
    <t>375 RIVER STREET</t>
  </si>
  <si>
    <t>414 FLYNN AVENUE</t>
  </si>
  <si>
    <t>184 PEARL STREET</t>
  </si>
  <si>
    <t>66 CARLEY ROAD</t>
  </si>
  <si>
    <t>1866 VT ROUTE 105 EAST</t>
  </si>
  <si>
    <t>3319 NORTH SHELDON ROAD</t>
  </si>
  <si>
    <t>350 TOBYNE ROAD</t>
  </si>
  <si>
    <t>34 FARRANT STREET</t>
  </si>
  <si>
    <t>1820 SHELBURNE ROAD</t>
  </si>
  <si>
    <t>30 COMMUNITY DRIVE</t>
  </si>
  <si>
    <t>75 HAYWARD STREET</t>
  </si>
  <si>
    <t>281 BARNARD ROAD ROUTE 12</t>
  </si>
  <si>
    <t>1469 EXCHANGE STREET</t>
  </si>
  <si>
    <t>273 VT RT 15</t>
  </si>
  <si>
    <t>18 INDUSTRIAL DRIVE</t>
  </si>
  <si>
    <t>209 RT 7 NORTH</t>
  </si>
  <si>
    <t>Grant Cotherman</t>
  </si>
  <si>
    <t>Priv PreK</t>
  </si>
  <si>
    <t>n=136</t>
  </si>
  <si>
    <t>n=240</t>
  </si>
  <si>
    <t>OOS</t>
  </si>
  <si>
    <t>old codes</t>
  </si>
  <si>
    <t>Public - in state</t>
  </si>
  <si>
    <t>Non-Public - in state</t>
  </si>
  <si>
    <t>Public - out of state</t>
  </si>
  <si>
    <t>Non-Public - out of state</t>
  </si>
  <si>
    <t>Public Tech Center - in state</t>
  </si>
  <si>
    <t>Code LKP</t>
  </si>
  <si>
    <t>pknonpub</t>
  </si>
  <si>
    <t>ctetech</t>
  </si>
  <si>
    <t>tbl names</t>
  </si>
  <si>
    <t>CTE List</t>
  </si>
  <si>
    <t>combos LKUPs</t>
  </si>
  <si>
    <t>ADDISON CENTRAL SD - ADDISON CENTRAL UUSD #55</t>
  </si>
  <si>
    <t>ADDISON NORTHWEST SD - ADDISON NORTHWEST UUSD #54</t>
  </si>
  <si>
    <t>BARRE SD - BARRE UUSD #97</t>
  </si>
  <si>
    <t>BENNINGTON RUTLAND SU - METTAWEE SCHOOL DISTRICT #84</t>
  </si>
  <si>
    <t>BENNINGTON RUTLAND SU - TACONIC AND GREEN REGIONAL SCHOOL DISTRICT #63</t>
  </si>
  <si>
    <t>BURLINGTON SD - BURLINGTON</t>
  </si>
  <si>
    <t>CALEDONIA CENTRAL SU - CABOT</t>
  </si>
  <si>
    <t>CALEDONIA CENTRAL SU - CALEDONIA COOPERATIVE UNIFIED SCHOOL DISTRICT #78</t>
  </si>
  <si>
    <t>CALEDONIA CENTRAL SU - DANVILLE</t>
  </si>
  <si>
    <t>CALEDONIA CENTRAL SU - PEACHAM</t>
  </si>
  <si>
    <t>CALEDONIA CENTRAL SU - TWINFIELD USD #33</t>
  </si>
  <si>
    <t>CENTRAL VERMONT CAREER CENTER - CENTRAL VERMONT CAREER CENTER</t>
  </si>
  <si>
    <t>CENTRAL VERMONT SU - ECHO VALLEY COMMUNITY USD #67</t>
  </si>
  <si>
    <t>CENTRAL VERMONT SU - PAINE MOUNTAIN USD #68</t>
  </si>
  <si>
    <t>CHAMPLAIN VALLEY SD - CHAMPLAIN VALLEY UUSD #56</t>
  </si>
  <si>
    <t>COLCHESTER SD - COLCHESTER</t>
  </si>
  <si>
    <t>ESSEX NORTH SU - CANAAN</t>
  </si>
  <si>
    <t>ESSEX WESTFORD SD - ESSEX WESTFORD ED COMMUNITY UUSD #51</t>
  </si>
  <si>
    <t>FRANKLIN NORTHEAST SU - ENOSBURGH-RICHFORD UUSD #88</t>
  </si>
  <si>
    <t>FRANKLIN NORTHEAST SU - NORTHERN MOUNTAIN VALLEY UUSD #85</t>
  </si>
  <si>
    <t>FRANKLIN WEST SU - FAIRFAX</t>
  </si>
  <si>
    <t>FRANKLIN WEST SU - FLETCHER</t>
  </si>
  <si>
    <t>FRANKLIN WEST SU - GEORGIA</t>
  </si>
  <si>
    <t>GRAND ISLE SU - ALBURGH</t>
  </si>
  <si>
    <t>GRAND ISLE SU - CHAMPLAIN ISLANDS UUSD #66</t>
  </si>
  <si>
    <t>GRAND ISLE SU - SOUTH HERO</t>
  </si>
  <si>
    <t>GREATER RUTLAND COUNTY SU - QUARRY VALLEY UUSD #70</t>
  </si>
  <si>
    <t>GREATER RUTLAND COUNTY SU - RUTLAND TOWN</t>
  </si>
  <si>
    <t>GREATER RUTLAND COUNTY SU - WELLS SPRING UUSD #69</t>
  </si>
  <si>
    <t>HARTFORD SD - HARTFORD</t>
  </si>
  <si>
    <t>HARWOOD UNIFIED UNION SUPERVISORY DISTRICT - HARWOOD UUSD #60</t>
  </si>
  <si>
    <t>KINGDOM EAST SD - KINGDOM EAST UUSD #64</t>
  </si>
  <si>
    <t>LAMOILLE NORTH SU - CAMBRIDGE</t>
  </si>
  <si>
    <t>LAMOILLE NORTH SU - LAMOILLE NORTH MODIFIED USD #58A</t>
  </si>
  <si>
    <t>LAMOILLE NORTH SU - LAMOILLE NORTH MODIFIED USD #58B</t>
  </si>
  <si>
    <t>LAMOILLE SOUTH SU - ELMORE-MORRISTOWN UUSD #90</t>
  </si>
  <si>
    <t>LAMOILLE SOUTH SU - STOWE</t>
  </si>
  <si>
    <t>LINCOLN SD - LINCOLN SCHOOL DISTRICT</t>
  </si>
  <si>
    <t>MAPLE RUN SD - MAPLE RUN UUSD</t>
  </si>
  <si>
    <t>MAPLE RUN SD - MAPLE RUN UUSD #57</t>
  </si>
  <si>
    <t>MILL RIVER UNIFIED UNION SUPERVISORY DISTRICT - MILL RIVER UNIFIED UNION SD #52</t>
  </si>
  <si>
    <t>MILTON SD - MILTON</t>
  </si>
  <si>
    <t>MISSISQUOI VALLEY SCHOOL DISTRICT - MISSISQUOI VALLEY SCHOOL DISTRICT #89</t>
  </si>
  <si>
    <t>MONTPELIER ROXBURY SD - MONTPELIER ROXBURY UUSD #71</t>
  </si>
  <si>
    <t>MONTPELIER ROXBURY SD - MONTPELIER ROXBURY UUSD#71</t>
  </si>
  <si>
    <t>MOUNTAIN VIEWS SU - MOUNTAIN VIEWS UNIFIED UNION SCHOOL DISTRICT</t>
  </si>
  <si>
    <t>MT ABRAHAM UNIFIED SCHOOL DISTRICT - MT ABRAHAM UNIFIED SCHOOL DISTRICT #61</t>
  </si>
  <si>
    <t>MT MANSFIELD UNIFIED UNION SCHOOL DISTRICT - MT MANSFIELD USD #401</t>
  </si>
  <si>
    <t>NORTH COUNTRY SU - BRIGHTON</t>
  </si>
  <si>
    <t>NORTH COUNTRY SU - CHARLESTON</t>
  </si>
  <si>
    <t>NORTH COUNTRY SU - COVENTRY</t>
  </si>
  <si>
    <t>NORTH COUNTRY SU - DERBY</t>
  </si>
  <si>
    <t>NORTH COUNTRY SU - JAY/WESTFIELD JOINT ELEMENTARY DISTRICT</t>
  </si>
  <si>
    <t>NORTH COUNTRY SU - LOWELL</t>
  </si>
  <si>
    <t>NORTH COUNTRY SU - NEWPORT CITY</t>
  </si>
  <si>
    <t>NORTH COUNTRY SU - NEWPORT TOWN</t>
  </si>
  <si>
    <t>NORTH COUNTRY SU - NORTH COUNTRY UNION HIGH SCHOOL</t>
  </si>
  <si>
    <t>NORTH COUNTRY SU - NORTH COUNTRY UNION JR HIGH SCHOOL</t>
  </si>
  <si>
    <t>NORTH COUNTRY SU - TROY</t>
  </si>
  <si>
    <t>ORANGE EAST SU - BLUE MOUNTAIN USD #21</t>
  </si>
  <si>
    <t>ORANGE EAST SU - OXBOW UUSD #91</t>
  </si>
  <si>
    <t>ORANGE EAST SU - THETFORD</t>
  </si>
  <si>
    <t>ORANGE EAST SU - WAITS RIVER VALLEY USD #36</t>
  </si>
  <si>
    <t>ORANGE SOUTHWEST SD - ORANGE SOUTHWEST UUSD</t>
  </si>
  <si>
    <t>ORANGE SOUTHWEST SD - ORANGE SOUTHWEST UUSD #59</t>
  </si>
  <si>
    <t>ORLEANS CENTRAL SU - LAKE REGION UHSD #24</t>
  </si>
  <si>
    <t>ORLEANS CENTRAL SU - LAKE REGION UNION ELEM-MIDDLE SCHOOL DISTRICT</t>
  </si>
  <si>
    <t>ORLEANS SOUTHWEST SU - CRAFTSBURY</t>
  </si>
  <si>
    <t>ORLEANS SOUTHWEST SU - HAZEN UHSD #26</t>
  </si>
  <si>
    <t>ORLEANS SOUTHWEST SU - MOUNTAIN VIEW UNION ELEMENTARY SCHOOL DISTRICT</t>
  </si>
  <si>
    <t>ORLEANS SOUTHWEST SU - WOLCOTT</t>
  </si>
  <si>
    <t>PATRICIA HANNAFORD CAREER CTR SD - PATRICIA HANNAFORD CAREER CTR SD</t>
  </si>
  <si>
    <t>RIVENDELL INTERSTATE SD - RIVENDELL INTERSTATE SCHOOL DISTRICT</t>
  </si>
  <si>
    <t>RIVER VALLEY TECHNICAL CENTER SD - RIVER VALLEY TECHNICAL CENTER SD</t>
  </si>
  <si>
    <t>RUTLAND CITY SD - RUTLAND CITY</t>
  </si>
  <si>
    <t>RUTLAND NORTHEAST SU - BARSTOW UNIFIED UNION SD #49</t>
  </si>
  <si>
    <t>RUTLAND NORTHEAST SU - OTTER VALLEY UNIFIED UNION SD #53</t>
  </si>
  <si>
    <t>SAU 70 - NORWICH</t>
  </si>
  <si>
    <t>SLATE VALLEY UUSD - SLATE VALLEY UUSD #62</t>
  </si>
  <si>
    <t>SOUTH BURLINGTON SD - SOUTH BURLINGTON</t>
  </si>
  <si>
    <t>SOUTHWEST TECH - SOUTHWEST TECH</t>
  </si>
  <si>
    <t>SOUTHWEST VERMONT SU - ARLINGTON</t>
  </si>
  <si>
    <t>SOUTHWEST VERMONT SU - MT ANTHONY UHSD #14</t>
  </si>
  <si>
    <t>SOUTHWEST VERMONT SU - SOUTHWEST VERMONT UNION ELEMENRAY SD #87</t>
  </si>
  <si>
    <t>SPRINGFIELD SD - SPRINGFIELD</t>
  </si>
  <si>
    <t>ST JOHNSBURY SD - ST JOHNSBURY</t>
  </si>
  <si>
    <t>TWO RIVERS SU - GREEN MOUNTAIN UNIFIED SCHOOL DISTRICT #77</t>
  </si>
  <si>
    <t>TWO RIVERS SU - LUDLOW MT HOLLY UUSD #83</t>
  </si>
  <si>
    <t>WASHINGTON CENTRAL SD - WASHINGTON CENTRAL UUSD #92</t>
  </si>
  <si>
    <t>WHITE RIVER VALLEY SU - FIRST BRANCH UNIFIED SCHOOL DISTRICT #82</t>
  </si>
  <si>
    <t>WHITE RIVER VALLEY SU - ROCHESTER STOCKBRIDGE UNIFIED SCHOOL DISTRICT #81</t>
  </si>
  <si>
    <t>WHITE RIVER VALLEY SU - SHARON</t>
  </si>
  <si>
    <t>WHITE RIVER VALLEY SU - STRAFFORD</t>
  </si>
  <si>
    <t>WHITE RIVER VALLEY SU - WHITE RIVER UNIFIED DISTRICT #79</t>
  </si>
  <si>
    <t>WINDHAM CENTRAL SU - MARLBORO</t>
  </si>
  <si>
    <t>WINDHAM CENTRAL SU - RIVER VALLEYS USD #73</t>
  </si>
  <si>
    <t>WINDHAM CENTRAL SU - WEST RIVER UNION EDUCATION DISTRICT #72A</t>
  </si>
  <si>
    <t>WINDHAM CENTRAL SU - WEST RIVER UNION EDUCATION DISTRICT #72B</t>
  </si>
  <si>
    <t>WINDHAM NORTHEAST SU - ATHENS GRAFTON SCHOOL DISTRICT</t>
  </si>
  <si>
    <t>WINDHAM NORTHEAST SU - BELLOWS FALLS UHSD #27</t>
  </si>
  <si>
    <t>WINDHAM NORTHEAST SU - ROCKINGHAM</t>
  </si>
  <si>
    <t>WINDHAM NORTHEAST SU - WESTMINSTER</t>
  </si>
  <si>
    <t>WINDHAM SOUTHEAST SU - VERNON</t>
  </si>
  <si>
    <t>WINDHAM SOUTHEAST SU - WINDHAM SOUTHEAST UUSD #96</t>
  </si>
  <si>
    <t>WINDHAM SOUTHWEST SU - HALIFAX</t>
  </si>
  <si>
    <t>WINDHAM SOUTHWEST SU - READSBORO</t>
  </si>
  <si>
    <t>WINDHAM SOUTHWEST SU - STAMFORD</t>
  </si>
  <si>
    <t>WINDHAM SOUTHWEST SU - TWIN VALLEY UNIFIED SCHOOL DISTRICT #75</t>
  </si>
  <si>
    <t>WINDSOR SOUTHEAST SU - HARTLAND</t>
  </si>
  <si>
    <t>WINDSOR SOUTHEAST SU - MT ASCUTNEY SCHOOL DISTRICT #86</t>
  </si>
  <si>
    <t>WINDSOR SOUTHEAST SU - WEATHERSFIELD</t>
  </si>
  <si>
    <t>WINOOSKI SD - WINOOSKI ID</t>
  </si>
  <si>
    <t>pub</t>
  </si>
  <si>
    <t>np</t>
  </si>
  <si>
    <t>oos</t>
  </si>
  <si>
    <t>(all LEA's</t>
  </si>
  <si>
    <t>incl</t>
  </si>
  <si>
    <t>non-oper)</t>
  </si>
  <si>
    <t>(receiving</t>
  </si>
  <si>
    <t>list would</t>
  </si>
  <si>
    <t>only be</t>
  </si>
  <si>
    <t>oper)</t>
  </si>
  <si>
    <t>Astoria</t>
  </si>
  <si>
    <t>Cascade</t>
  </si>
  <si>
    <t>Salem</t>
  </si>
  <si>
    <t>Marion</t>
  </si>
  <si>
    <t>Hotchkiss School</t>
  </si>
  <si>
    <t>Hyde School</t>
  </si>
  <si>
    <t>KISKI SCHOOL</t>
  </si>
  <si>
    <t>BA - Cape Eleuthera Island School</t>
  </si>
  <si>
    <t>CT - Avon Old Farms</t>
  </si>
  <si>
    <t>CT - Canterbury School</t>
  </si>
  <si>
    <t>CT - Frederick Gunn School</t>
  </si>
  <si>
    <t>CT - Hotchkiss School</t>
  </si>
  <si>
    <t>CT - Kent School</t>
  </si>
  <si>
    <t>CT - Pomfret</t>
  </si>
  <si>
    <t>CT - rumsey hall</t>
  </si>
  <si>
    <t>CT - SALISBURY SCHOOL</t>
  </si>
  <si>
    <t>CT - Suffield Academy</t>
  </si>
  <si>
    <t>CT - Trustees of Westminster</t>
  </si>
  <si>
    <t>CT - Woodstock</t>
  </si>
  <si>
    <t>ID - Alzar</t>
  </si>
  <si>
    <t>MA - Academy at Charlemont</t>
  </si>
  <si>
    <t>MA - Bement School</t>
  </si>
  <si>
    <t>MA - Charlemont</t>
  </si>
  <si>
    <t>MA - Cushing Academy</t>
  </si>
  <si>
    <t>MA - Deerfield Academy</t>
  </si>
  <si>
    <t>MA - Drury</t>
  </si>
  <si>
    <t>MA - Eagle Hill School</t>
  </si>
  <si>
    <t>MA - Franklin County Technical School District</t>
  </si>
  <si>
    <t>MA - Governor's Academy</t>
  </si>
  <si>
    <t>MA - Landmark School</t>
  </si>
  <si>
    <t>MA - Lovell Academy</t>
  </si>
  <si>
    <t>MA - McCann Tech</t>
  </si>
  <si>
    <t>MA - Milton Academy</t>
  </si>
  <si>
    <t>MA - Miss Hall School</t>
  </si>
  <si>
    <t>MA - Mt. Greylock</t>
  </si>
  <si>
    <t>MA - Northfield Mount Hermon School</t>
  </si>
  <si>
    <t>MA - Pine Cobble</t>
  </si>
  <si>
    <t>MA - Pioneer Valley Regional School District</t>
  </si>
  <si>
    <t>MA - Stoneleigh-Burnham School</t>
  </si>
  <si>
    <t>MA - TABOR ACADEMY</t>
  </si>
  <si>
    <t>MA - Trivium School</t>
  </si>
  <si>
    <t>MA - Winchendon</t>
  </si>
  <si>
    <t>MA - WORCESTER ACADEMY</t>
  </si>
  <si>
    <t>ME - Carrabassett Valley Academy</t>
  </si>
  <si>
    <t>ME - Hyde School</t>
  </si>
  <si>
    <t>NH - cardigan mountain</t>
  </si>
  <si>
    <t>NH - Colebrook school District</t>
  </si>
  <si>
    <t>NH - DRESDEN SCHOOL DISTRICT</t>
  </si>
  <si>
    <t>NH - Dublin School</t>
  </si>
  <si>
    <t>NH - Fall Mt Regional School District</t>
  </si>
  <si>
    <t>NH - Heartwood Public Charter School</t>
  </si>
  <si>
    <t>NH - Holderness School</t>
  </si>
  <si>
    <t>NH - Kimball Union Academy</t>
  </si>
  <si>
    <t>NH - Kroka Expeditions Inc</t>
  </si>
  <si>
    <t>NH - LEBANON SCHOOL DISTRICT</t>
  </si>
  <si>
    <t>NH - LEDYARD CHARTER</t>
  </si>
  <si>
    <t>NH - Littleton School District SAU#84</t>
  </si>
  <si>
    <t>NH - Lupine Montessori School</t>
  </si>
  <si>
    <t>NH - Middlesex</t>
  </si>
  <si>
    <t>NH - Mount Royal Academy</t>
  </si>
  <si>
    <t>NH - North Country Charter Academy</t>
  </si>
  <si>
    <t>NH - Northumberland School District</t>
  </si>
  <si>
    <t>NH - Proctor Academy</t>
  </si>
  <si>
    <t>NH - Rivendell Interstate School District</t>
  </si>
  <si>
    <t>NH - Rivendell Interstate Supervisory District</t>
  </si>
  <si>
    <t>NH - Saint John Paul II School</t>
  </si>
  <si>
    <t>NH - SAU #23</t>
  </si>
  <si>
    <t>NH - St Paul's School</t>
  </si>
  <si>
    <t>NH - Stratford School District</t>
  </si>
  <si>
    <t>NH - Waterville Valley BBTS</t>
  </si>
  <si>
    <t>NH - White Mountain Regional School District</t>
  </si>
  <si>
    <t>NH - Woodland Community School</t>
  </si>
  <si>
    <t>NY - Associated Beth Rivkah Schools</t>
  </si>
  <si>
    <t>NY - Granville Central School</t>
  </si>
  <si>
    <t>NY - Hoosac</t>
  </si>
  <si>
    <t>NY - millbrook school</t>
  </si>
  <si>
    <t>NY - NCCS</t>
  </si>
  <si>
    <t>NY - Northeast clinton county school</t>
  </si>
  <si>
    <t>NY - Salem</t>
  </si>
  <si>
    <t>NY - st johns prep</t>
  </si>
  <si>
    <t>PA - KISKI SCHOOL</t>
  </si>
  <si>
    <t>QC - Stanstead College</t>
  </si>
  <si>
    <t>1)</t>
  </si>
  <si>
    <t>On the 'SendingOrgs' tab, in cell B4 select your SU/SD from the drop-down list. (It will then populate all the cells under that automatically)</t>
  </si>
  <si>
    <t>2)</t>
  </si>
  <si>
    <t>a)</t>
  </si>
  <si>
    <t>b)</t>
  </si>
  <si>
    <t>TIP!</t>
  </si>
  <si>
    <t>c)</t>
  </si>
  <si>
    <t>Enter the tuition 'Level' for each record (PreK, Elementary, Secondary, CTE). Again, do this consecutively so that you can drag down the cell values as much as needed.</t>
  </si>
  <si>
    <t>d)</t>
  </si>
  <si>
    <t>e)</t>
  </si>
  <si>
    <t>f)</t>
  </si>
  <si>
    <t>Try to enter all the records for this LEA consecutively, so that you can simply drag down the LEA District name in the subsequent cells, which saves you having to use the mouse to click and select from the drop-down list each time.</t>
  </si>
  <si>
    <t>(please do not do this under any circumstances except the org not being on the pre-populated list)</t>
  </si>
  <si>
    <t>Note, some org names may begin with 'The'.</t>
  </si>
  <si>
    <t>You can begin typing the name and Excel will offer matching hits (also searches for text strings, key words within the full name)</t>
  </si>
  <si>
    <t>public SU/LEA's</t>
  </si>
  <si>
    <t>out of state</t>
  </si>
  <si>
    <t>ReceivingOrgs lists:</t>
  </si>
  <si>
    <t>private, qualified PreK providers</t>
  </si>
  <si>
    <t>VT CTE centers</t>
  </si>
  <si>
    <t>non-public independent VT schools</t>
  </si>
  <si>
    <t>RECEIVING SU/SD</t>
  </si>
  <si>
    <t>RECEIVING DISTRICT</t>
  </si>
  <si>
    <t>rpub</t>
  </si>
  <si>
    <t>roos</t>
  </si>
  <si>
    <t>TOTAL TUITION REC'D</t>
  </si>
  <si>
    <t>SENDING ORG</t>
  </si>
  <si>
    <t>Tuitioning Terminology:</t>
  </si>
  <si>
    <t>We hope that reporting this data in Excel will be somewhat easier and faster than the Cognito Form.</t>
  </si>
  <si>
    <t>if your district receives tuition dollars for any non-resident student</t>
  </si>
  <si>
    <t>** Remember, this collection no longer collects data for Special Ed tuitioned students</t>
  </si>
  <si>
    <t>if your district pays tuition to any other district or organization for any of your resident students</t>
  </si>
  <si>
    <t>Select the Receiving Org Type from the drop-down list (public, private, out-of-state, CTE, etc.)</t>
  </si>
  <si>
    <t>* You can be both a Sending Org and a Receiving Org at the same time, and will need to fill out both tabs</t>
  </si>
  <si>
    <t xml:space="preserve">First, enter data for your SU/SD district(s) for any students that you tuition out (the 'Sending Org' tab). </t>
  </si>
  <si>
    <t>SENDING ORG DATA</t>
  </si>
  <si>
    <t>Individual</t>
  </si>
  <si>
    <t>Out of State</t>
  </si>
  <si>
    <t>Sum of FTE</t>
  </si>
  <si>
    <t>Claremont</t>
  </si>
  <si>
    <t>Clarksville School district</t>
  </si>
  <si>
    <t>Clarksville</t>
  </si>
  <si>
    <t>Colebrook School District</t>
  </si>
  <si>
    <t>Columbia School District</t>
  </si>
  <si>
    <t>Columbia</t>
  </si>
  <si>
    <t>Cornish</t>
  </si>
  <si>
    <t>Cornish School District</t>
  </si>
  <si>
    <t>Errol School District</t>
  </si>
  <si>
    <t>Errol</t>
  </si>
  <si>
    <t>Fall Mountain Regional High School</t>
  </si>
  <si>
    <t>Hinsdale School District</t>
  </si>
  <si>
    <t>Hinsdale</t>
  </si>
  <si>
    <t>Hoosick Falls Central S.D.</t>
  </si>
  <si>
    <t>Hoosick Falls</t>
  </si>
  <si>
    <t>Kearsarge</t>
  </si>
  <si>
    <t>Lebanon</t>
  </si>
  <si>
    <t>Lyme</t>
  </si>
  <si>
    <t>Mascoma</t>
  </si>
  <si>
    <t>Enfield</t>
  </si>
  <si>
    <t>Piermont</t>
  </si>
  <si>
    <t>Haverhill</t>
  </si>
  <si>
    <t>Rivendell</t>
  </si>
  <si>
    <t>Stewartstown School District</t>
  </si>
  <si>
    <t>Stewartstown</t>
  </si>
  <si>
    <t>SENDING ORG TYPE</t>
  </si>
  <si>
    <t>orgname</t>
  </si>
  <si>
    <t>city</t>
  </si>
  <si>
    <t>state</t>
  </si>
  <si>
    <t>lea</t>
  </si>
  <si>
    <t>admin</t>
  </si>
  <si>
    <t>type</t>
  </si>
  <si>
    <t>su - lea</t>
  </si>
  <si>
    <t>MT ABRAHAM SD - Mt. Abraham USD</t>
  </si>
  <si>
    <t>ADDISON NORTHWEST SD - Addison NW USD</t>
  </si>
  <si>
    <t>ADDISON CENTRAL SD - Addison Central USD</t>
  </si>
  <si>
    <t>SLATE VALLEY SD - Slate Valley UUSD</t>
  </si>
  <si>
    <t>SOUTHWEST VERMONT SU - Arlington</t>
  </si>
  <si>
    <t>SOUTHWEST VERMONT SU - North Bennington ID</t>
  </si>
  <si>
    <t>SOUTHWEST VERMONT SU - Sandgate</t>
  </si>
  <si>
    <t>SOUTHWEST VERMONT SU - Mt. Anthony UHSD</t>
  </si>
  <si>
    <t>SOUTHWEST VERMONT SU - Southwest Vermont Union Elementary SD</t>
  </si>
  <si>
    <t>BENNINGTON RUTLAND SU - Winhall</t>
  </si>
  <si>
    <t>BENNINGTON RUTLAND SU - Taconic &amp; Green Regional USD</t>
  </si>
  <si>
    <t>BENNINGTON RUTLAND SU - Mettawee SD</t>
  </si>
  <si>
    <t>COLCHESTER SD - Colchester</t>
  </si>
  <si>
    <t>CALEDONIA CENTRAL SU - Cabot</t>
  </si>
  <si>
    <t>CALEDONIA CENTRAL SU - Danville</t>
  </si>
  <si>
    <t>CALEDONIA CENTRAL SU - Peacham</t>
  </si>
  <si>
    <t>CALEDONIA CENTRAL SU - Twinfield USD</t>
  </si>
  <si>
    <t>MILTON SD - Milton</t>
  </si>
  <si>
    <t>ST JOHNSBURY SD - St. Johnsbury</t>
  </si>
  <si>
    <t>MT MANSFIELD SD - Buels Gore</t>
  </si>
  <si>
    <t>MT MANSFIELD SD - Mt. Mansfield UUSD</t>
  </si>
  <si>
    <t>CHAMPLAIN VALLEY SD - Champlain Valley USD</t>
  </si>
  <si>
    <t>BURLINGTON SD - Burlington</t>
  </si>
  <si>
    <t>SOUTH BURLINGTON SD - South Burlington</t>
  </si>
  <si>
    <t>WINOOSKI SD - Winooski ID</t>
  </si>
  <si>
    <t>ESSEX NORTH SU - Canaan</t>
  </si>
  <si>
    <t>ESSEX NORTH SU - Ferdinand</t>
  </si>
  <si>
    <t>ESSEX NORTH SU - Northeast Kingdom Choice USD</t>
  </si>
  <si>
    <t>FRANKLIN NORTHEAST SU - Northern Mountain Valley UUSD</t>
  </si>
  <si>
    <t>FRANKLIN NORTHEAST SU - Enosburgh-Richford UUSD</t>
  </si>
  <si>
    <t>MISSISQUOI VALLEY SD - Missisquoi Valley SD</t>
  </si>
  <si>
    <t>FRANKLIN WEST SU - Fairfax</t>
  </si>
  <si>
    <t>FRANKLIN WEST SU - Fletcher</t>
  </si>
  <si>
    <t>FRANKLIN WEST SU - Georgia</t>
  </si>
  <si>
    <t>MAPLE RUN SD - Maple Run USD</t>
  </si>
  <si>
    <t>GRAND ISLE SU - Alburgh</t>
  </si>
  <si>
    <t>GRAND ISLE SU - South Hero</t>
  </si>
  <si>
    <t>GRAND ISLE SU - Champlain Islands UUSD</t>
  </si>
  <si>
    <t>LAMOILLE NORTH SU - Cambridge</t>
  </si>
  <si>
    <t>LAMOILLE NORTH SU - Lamoille North MUSD</t>
  </si>
  <si>
    <t>LAMOILLE NORTH SU - Lamoille North UUSD</t>
  </si>
  <si>
    <t>LAMOILLE SOUTH SU - Stowe</t>
  </si>
  <si>
    <t>LAMOILLE SOUTH SU - Elmore-Morristown UUSD</t>
  </si>
  <si>
    <t>ORANGE EAST SU - Thetford</t>
  </si>
  <si>
    <t>ORANGE EAST SU - Blue Mountain USD</t>
  </si>
  <si>
    <t>ORANGE EAST SU - Waits River Valley UESD</t>
  </si>
  <si>
    <t>ORANGE EAST SU - Oxbow UUSD</t>
  </si>
  <si>
    <t>ORANGE SOUTHWEST SD - Orange Southwest USD</t>
  </si>
  <si>
    <t>WHITE RIVER VALLEY SU - Sharon</t>
  </si>
  <si>
    <t>WHITE RIVER VALLEY SU - Strafford</t>
  </si>
  <si>
    <t>WHITE RIVER VALLEY SU - White River USD</t>
  </si>
  <si>
    <t>WHITE RIVER VALLEY SU - Granville-Hancock USD</t>
  </si>
  <si>
    <t>WHITE RIVER VALLEY SU - Rochester-Stockbridge USD</t>
  </si>
  <si>
    <t>WHITE RIVER VALLEY SU - First Branch USD</t>
  </si>
  <si>
    <t>NORTH COUNTRY SU - Brighton</t>
  </si>
  <si>
    <t>NORTH COUNTRY SU - Charleston</t>
  </si>
  <si>
    <t>NORTH COUNTRY SU - Coventry</t>
  </si>
  <si>
    <t>NORTH COUNTRY SU - Derby</t>
  </si>
  <si>
    <t>NORTH COUNTRY SU - Holland</t>
  </si>
  <si>
    <t>NORTH COUNTRY SU - Jay</t>
  </si>
  <si>
    <t>NORTH COUNTRY SU - Lowell</t>
  </si>
  <si>
    <t>NORTH COUNTRY SU - Morgan</t>
  </si>
  <si>
    <t>NORTH COUNTRY SU - Newport City</t>
  </si>
  <si>
    <t>NORTH COUNTRY SU - Newport Town</t>
  </si>
  <si>
    <t>NORTH COUNTRY SU - Troy</t>
  </si>
  <si>
    <t>NORTH COUNTRY SU - Westfield</t>
  </si>
  <si>
    <t>NORTH COUNTRY SU - North Country Jr UHSD</t>
  </si>
  <si>
    <t>NORTH COUNTRY SU - North Country Sr UHSD</t>
  </si>
  <si>
    <t>WASHINGTON CENTRAL SD - Washington Central UUSD</t>
  </si>
  <si>
    <t>MILL RIVER SD - Mill River USD</t>
  </si>
  <si>
    <t>ORLEANS CENTRAL SU - Lake Region UHSD</t>
  </si>
  <si>
    <t>ORLEANS CENTRAL SU - Lake Region Union Elementary-Middle SD</t>
  </si>
  <si>
    <t>ORLEANS SOUTHWEST SU - Craftsbury</t>
  </si>
  <si>
    <t>ORLEANS SOUTHWEST SU - Stannard</t>
  </si>
  <si>
    <t>ORLEANS SOUTHWEST SU - Wolcott</t>
  </si>
  <si>
    <t>ORLEANS SOUTHWEST SU - Hazen UHSD</t>
  </si>
  <si>
    <t>ORLEANS SOUTHWEST SU - Mountain View Union Elem SD</t>
  </si>
  <si>
    <t>RUTLAND NORTHEAST SU - Barstow USD</t>
  </si>
  <si>
    <t>RUTLAND NORTHEAST SU - Otter Valley USD</t>
  </si>
  <si>
    <t>RUTLAND CITY SD - Rutland City</t>
  </si>
  <si>
    <t>HARWOOD SD - Harwood USD</t>
  </si>
  <si>
    <t>WINDHAM CENTRAL SU - Marlboro</t>
  </si>
  <si>
    <t>WINDHAM CENTRAL SU - Stratton</t>
  </si>
  <si>
    <t>WINDHAM CENTRAL SU - Windham</t>
  </si>
  <si>
    <t>WINDHAM CENTRAL SU - West River MUED</t>
  </si>
  <si>
    <t>WINDHAM CENTRAL SU - West River UED</t>
  </si>
  <si>
    <t>WINDHAM CENTRAL SU - River Valleys USD</t>
  </si>
  <si>
    <t>WINDHAM NORTHEAST SU - Rockingham</t>
  </si>
  <si>
    <t>WINDHAM NORTHEAST SU - Westminster</t>
  </si>
  <si>
    <t>WINDHAM NORTHEAST SU - Bellows Falls UHSD</t>
  </si>
  <si>
    <t>WINDHAM NORTHEAST SU - Athens Grafton SD</t>
  </si>
  <si>
    <t>WINDHAM SOUTHEAST SU - Vernon</t>
  </si>
  <si>
    <t>WINDHAM SOUTHEAST SU - Windham Southeast UUSD</t>
  </si>
  <si>
    <t>WINDHAM SOUTHWEST SU - Halifax</t>
  </si>
  <si>
    <t>WINDHAM SOUTHWEST SU - Readsboro</t>
  </si>
  <si>
    <t>WINDHAM SOUTHWEST SU - Searsburg</t>
  </si>
  <si>
    <t>WINDHAM SOUTHWEST SU - Stamford</t>
  </si>
  <si>
    <t>WINDHAM SOUTHWEST SU - Somerset</t>
  </si>
  <si>
    <t>WINDHAM SOUTHWEST SU - Twin Valley USD</t>
  </si>
  <si>
    <t>MOUNTAIN VIEWS SU - Pittsfield</t>
  </si>
  <si>
    <t>MOUNTAIN VIEWS SU - Mountain Views USD</t>
  </si>
  <si>
    <t>WINDSOR SOUTHEAST SU - Hartland</t>
  </si>
  <si>
    <t>WINDSOR SOUTHEAST SU - Weathersfield</t>
  </si>
  <si>
    <t>WINDSOR SOUTHEAST SU - Mount Ascutney SD</t>
  </si>
  <si>
    <t>HARTFORD SD - Hartford</t>
  </si>
  <si>
    <t>SAU 70 - Norwich</t>
  </si>
  <si>
    <t>SPRINGFIELD SD - Springfield</t>
  </si>
  <si>
    <t>BARRE SD - Barre UUSD</t>
  </si>
  <si>
    <t>TWO RIVERS SU - Green Mountain USD</t>
  </si>
  <si>
    <t>TWO RIVERS SU - Ludlow-Mt. Holly UUSD</t>
  </si>
  <si>
    <t>RIVENDELL INTERSTATE SD - Rivendell Interstate USD</t>
  </si>
  <si>
    <t>ESSEX WESTFORD SD - Essex-Westford EC USD</t>
  </si>
  <si>
    <t>GREATER RUTLAND COUNTY SU - Ira</t>
  </si>
  <si>
    <t>GREATER RUTLAND COUNTY SU - Rutland Town</t>
  </si>
  <si>
    <t>GREATER RUTLAND COUNTY SU - Wells Spring USD</t>
  </si>
  <si>
    <t>GREATER RUTLAND COUNTY SU - Quarry Valley USD</t>
  </si>
  <si>
    <t>KINGDOM EAST SD - Kingdom East USD</t>
  </si>
  <si>
    <t>CENTRAL VERMONT SU - Echo Valley Community USD</t>
  </si>
  <si>
    <t>CENTRAL VERMONT SU - Paine Mt USD</t>
  </si>
  <si>
    <t>MONTPELIER ROXBURY SD - Montpelier-Roxbury USD</t>
  </si>
  <si>
    <t>LINCOLN SD - Lincoln</t>
  </si>
  <si>
    <t>V003</t>
  </si>
  <si>
    <t>V004</t>
  </si>
  <si>
    <t>V005</t>
  </si>
  <si>
    <t>V006</t>
  </si>
  <si>
    <t>Center for Technology, Essex</t>
  </si>
  <si>
    <t>V007</t>
  </si>
  <si>
    <t>Hartford Area Career &amp; Technical Center</t>
  </si>
  <si>
    <t>V008</t>
  </si>
  <si>
    <t>Green Mtn Technology &amp; Career Center</t>
  </si>
  <si>
    <t>V010</t>
  </si>
  <si>
    <t>V011</t>
  </si>
  <si>
    <t>V012</t>
  </si>
  <si>
    <t>V013</t>
  </si>
  <si>
    <t>V014</t>
  </si>
  <si>
    <t>public SU/LEA's (no tech)</t>
  </si>
  <si>
    <t>indep schools</t>
  </si>
  <si>
    <t>with</t>
  </si>
  <si>
    <t>Tech</t>
  </si>
  <si>
    <t>Centers</t>
  </si>
  <si>
    <t>Index-Match method: (w/ Tech Ctrs)</t>
  </si>
  <si>
    <t>pub-all</t>
  </si>
  <si>
    <t>CALEDONIA CENTRAL SU - CALEDONIA COOPERATIVE UUSD</t>
  </si>
  <si>
    <t>cte</t>
  </si>
  <si>
    <t>prek</t>
  </si>
  <si>
    <t>pub-operating</t>
  </si>
  <si>
    <t>(Be sure to select CTE for tech students, not Sec 7-12!)</t>
  </si>
  <si>
    <t>Enosburg Falls</t>
  </si>
  <si>
    <t>Select the name of the Receiving org from the drop-down list:</t>
  </si>
  <si>
    <t>public VT LEA's (SU/SD name first, then the member LEA name)</t>
  </si>
  <si>
    <t>out of state schools (orgs used in years past)</t>
  </si>
  <si>
    <t>g)</t>
  </si>
  <si>
    <t>Please ensure all required cells (non-gray) are populated with your pertinent data.</t>
  </si>
  <si>
    <t>LEA list</t>
  </si>
  <si>
    <t>Repeat the process on the 'ReceivingOrgs' tab to enter data for students that tuition to your SU/SD. (If you are receiving tuition from an Individual, you do not need to report a Name)</t>
  </si>
  <si>
    <r>
      <t xml:space="preserve">If, </t>
    </r>
    <r>
      <rPr>
        <u/>
        <sz val="11"/>
        <color theme="1"/>
        <rFont val="Aptos Narrow"/>
        <family val="2"/>
        <scheme val="minor"/>
      </rPr>
      <t>and only if</t>
    </r>
    <r>
      <rPr>
        <sz val="11"/>
        <color theme="1"/>
        <rFont val="Aptos Narrow"/>
        <family val="2"/>
        <scheme val="minor"/>
      </rPr>
      <t>, you can't find the name of the receiving org, you may Clear-All contents of the cell (to remove the drop-down requirement) and hand enter the full name (and location) of the missing org. (or paste the data into the cell)</t>
    </r>
  </si>
  <si>
    <t>The drop-down list should only display org choices that are related to the Level and Type that you have selected. (e.g. CTE must pair with Public Tech Center...)</t>
  </si>
  <si>
    <t>per FTE $
(auto calc)</t>
  </si>
  <si>
    <t>Please only use the drop down values when prompted. Read Instructions if a value is not found. Gray columns should auto-fill.</t>
  </si>
  <si>
    <t>(Excel will auto-calc an average tuition paid.  If you'd rather enter the announced tuition rate here, you may. )</t>
  </si>
  <si>
    <t xml:space="preserve">Enter the FTE value of the number of tuitioned students, and the corresponding total tuition amount paid to the receiving district for those FTE students. </t>
  </si>
  <si>
    <t>(In the event where your FTE value(s) is not a whole number, you may want to enter the amount paid, the tuition rate, then enter a formula to calculate the partial FTE value: [tuition paid / tuition rate] )</t>
  </si>
  <si>
    <t>Island Pond</t>
  </si>
  <si>
    <t>If you are submitting multiple Cognito Forms (for multiple districts), you only need to attach this file to one of those submissions (and bypass the Cognito SW1 for each submission).</t>
  </si>
  <si>
    <t xml:space="preserve"> !  Please rename the file with your SU# at the beginning of the file name - e.g.  SU001 SW1 Excel Form FY25 v2.xlsx !</t>
  </si>
  <si>
    <t>When you are reporting data for students you tuition out, you use the SendingOrgs tab, and you identify the Receiving Org as who you're paying the tuition to</t>
  </si>
  <si>
    <t>When you are reporting data for non-resident students who are tuitioned into your district, you use the ReceivingOrgs tab, and you identify the Sending Org as who is paying tuition to you</t>
  </si>
  <si>
    <t>Welcome to the new Supplemental Worksheet (SW1) reporting format. (Only one form per SU/SD is needed!)</t>
  </si>
  <si>
    <r>
      <t xml:space="preserve">In column C, select the LEA District name that is paying the tuition. </t>
    </r>
    <r>
      <rPr>
        <b/>
        <sz val="11"/>
        <color theme="1"/>
        <rFont val="Aptos Narrow"/>
        <family val="2"/>
        <scheme val="minor"/>
      </rPr>
      <t>(If the dropdown list appears empty, see if you can scroll to the top of the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</si>
</sst>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00#"/>
  </numFmts>
  <fonts count="7" x14ac:knownFonts="1">
    <font>
      <sz val="11"/>
      <color theme="1"/>
      <name val="Aptos Narrow"/>
      <family val="2"/>
      <scheme val="minor"/>
    </font>
    <font>
      <b/>
      <sz val="11"/>
      <color theme="1"/>
      <name val="Aptos Narrow"/>
      <family val="2"/>
      <scheme val="minor"/>
    </font>
    <font>
      <sz val="10"/>
      <name val="Arial"/>
      <family val="2"/>
    </font>
    <font>
      <u/>
      <sz val="11"/>
      <color theme="1"/>
      <name val="Aptos Narrow"/>
      <family val="2"/>
      <scheme val="minor"/>
    </font>
    <font>
      <sz val="8"/>
      <name val="Aptos Narrow"/>
      <family val="2"/>
      <scheme val="minor"/>
    </font>
    <font>
      <b/>
      <u/>
      <sz val="11"/>
      <color theme="1"/>
      <name val="Aptos Narrow"/>
      <family val="2"/>
      <scheme val="minor"/>
    </font>
    <font>
      <sz val="11"/>
      <color theme="1"/>
      <name val="Aptos Narrow"/>
      <family val="2"/>
      <scheme val="minor"/>
    </font>
  </fonts>
  <fills count="1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0000"/>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indexed="41"/>
        <bgColor indexed="64"/>
      </patternFill>
    </fill>
    <fill>
      <patternFill patternType="solid">
        <fgColor theme="4" tint="0.7999816888943144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86">
    <xf numFmtId="0" fontId="0" fillId="0" borderId="0" xfId="0"/>
    <xf numFmtId="0" fontId="1" fillId="2" borderId="0" xfId="0" applyFont="1" applyFill="1"/>
    <xf numFmtId="0" fontId="1" fillId="3" borderId="0" xfId="0" applyFont="1" applyFill="1"/>
    <xf numFmtId="0" fontId="1" fillId="0" borderId="0" xfId="0" applyFont="1"/>
    <xf numFmtId="0" fontId="1" fillId="0" borderId="0" xfId="0" applyFont="1" applyAlignment="1">
      <alignment horizontal="center"/>
    </xf>
    <xf numFmtId="0" fontId="0" fillId="0" borderId="0" xfId="0" applyAlignment="1">
      <alignment horizontal="center"/>
    </xf>
    <xf numFmtId="0" fontId="1" fillId="4" borderId="0" xfId="0" applyFont="1" applyFill="1"/>
    <xf numFmtId="164" fontId="0" fillId="0" borderId="0" xfId="0" applyNumberFormat="1"/>
    <xf numFmtId="0" fontId="0" fillId="5" borderId="1" xfId="0"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7" borderId="10" xfId="0" applyFont="1" applyFill="1" applyBorder="1"/>
    <xf numFmtId="0" fontId="1" fillId="7" borderId="11" xfId="0" applyFont="1" applyFill="1" applyBorder="1"/>
    <xf numFmtId="0" fontId="1" fillId="8" borderId="10" xfId="0" applyFont="1" applyFill="1" applyBorder="1"/>
    <xf numFmtId="0" fontId="1" fillId="8" borderId="12" xfId="0" applyFont="1" applyFill="1" applyBorder="1"/>
    <xf numFmtId="0" fontId="1" fillId="8" borderId="11" xfId="0" applyFont="1" applyFill="1" applyBorder="1"/>
    <xf numFmtId="0" fontId="0" fillId="2" borderId="0" xfId="0" applyFill="1"/>
    <xf numFmtId="165" fontId="0" fillId="10" borderId="0" xfId="0" applyNumberFormat="1" applyFill="1"/>
    <xf numFmtId="0" fontId="1" fillId="10" borderId="0" xfId="0" applyFont="1" applyFill="1" applyAlignment="1">
      <alignment horizontal="center"/>
    </xf>
    <xf numFmtId="0" fontId="1" fillId="11" borderId="0" xfId="0" applyFont="1" applyFill="1"/>
    <xf numFmtId="0" fontId="1" fillId="13" borderId="0" xfId="0" applyFont="1" applyFill="1"/>
    <xf numFmtId="0" fontId="1" fillId="0" borderId="8" xfId="0" applyFont="1" applyBorder="1"/>
    <xf numFmtId="0" fontId="2" fillId="0" borderId="0" xfId="0" applyFont="1"/>
    <xf numFmtId="0" fontId="0" fillId="5" borderId="10" xfId="0" applyFill="1" applyBorder="1"/>
    <xf numFmtId="0" fontId="0" fillId="0" borderId="13" xfId="0" applyBorder="1"/>
    <xf numFmtId="0" fontId="1" fillId="4" borderId="8" xfId="0" applyFont="1" applyFill="1" applyBorder="1"/>
    <xf numFmtId="0" fontId="1" fillId="14" borderId="14" xfId="0" applyFont="1" applyFill="1" applyBorder="1"/>
    <xf numFmtId="0" fontId="1" fillId="14" borderId="16" xfId="0" applyFont="1" applyFill="1" applyBorder="1"/>
    <xf numFmtId="0" fontId="1" fillId="5" borderId="0" xfId="0" applyFont="1" applyFill="1"/>
    <xf numFmtId="0" fontId="1" fillId="15" borderId="0" xfId="0" applyFont="1" applyFill="1"/>
    <xf numFmtId="0" fontId="0" fillId="15" borderId="0" xfId="0" applyFill="1"/>
    <xf numFmtId="0" fontId="1" fillId="9" borderId="8" xfId="0" applyFont="1" applyFill="1" applyBorder="1"/>
    <xf numFmtId="0" fontId="5" fillId="0" borderId="0" xfId="0" applyFont="1"/>
    <xf numFmtId="0" fontId="0" fillId="16" borderId="0" xfId="0" applyFill="1"/>
    <xf numFmtId="0" fontId="1" fillId="0" borderId="5" xfId="0" applyFont="1" applyBorder="1" applyAlignment="1">
      <alignment horizontal="center"/>
    </xf>
    <xf numFmtId="0" fontId="1" fillId="0" borderId="6" xfId="0" applyFont="1" applyBorder="1" applyAlignment="1">
      <alignment horizontal="center"/>
    </xf>
    <xf numFmtId="0" fontId="1" fillId="12" borderId="0" xfId="0" applyFont="1" applyFill="1"/>
    <xf numFmtId="0" fontId="0" fillId="0" borderId="19" xfId="0" applyBorder="1"/>
    <xf numFmtId="166" fontId="2" fillId="17" borderId="0" xfId="0" applyNumberFormat="1" applyFont="1" applyFill="1" applyAlignment="1">
      <alignment horizontal="center"/>
    </xf>
    <xf numFmtId="0" fontId="0" fillId="0" borderId="18" xfId="0" applyBorder="1"/>
    <xf numFmtId="0" fontId="2" fillId="17" borderId="0" xfId="0" applyFont="1" applyFill="1"/>
    <xf numFmtId="0" fontId="0" fillId="0" borderId="17" xfId="0" applyBorder="1"/>
    <xf numFmtId="166" fontId="2" fillId="17" borderId="0" xfId="0" applyNumberFormat="1" applyFont="1" applyFill="1" applyAlignment="1">
      <alignment horizontal="left"/>
    </xf>
    <xf numFmtId="0" fontId="1" fillId="12" borderId="0" xfId="0" applyFont="1" applyFill="1" applyAlignment="1">
      <alignment horizontal="center"/>
    </xf>
    <xf numFmtId="0" fontId="1" fillId="6" borderId="8" xfId="0" applyFont="1" applyFill="1" applyBorder="1"/>
    <xf numFmtId="0" fontId="0" fillId="6" borderId="8" xfId="0" applyFill="1" applyBorder="1"/>
    <xf numFmtId="0" fontId="1" fillId="14" borderId="10" xfId="0" applyFont="1" applyFill="1" applyBorder="1"/>
    <xf numFmtId="0" fontId="1" fillId="14" borderId="12" xfId="0" applyFont="1" applyFill="1" applyBorder="1"/>
    <xf numFmtId="0" fontId="0" fillId="14" borderId="12" xfId="0" applyFill="1" applyBorder="1"/>
    <xf numFmtId="0" fontId="0" fillId="14" borderId="11" xfId="0" applyFill="1" applyBorder="1"/>
    <xf numFmtId="0" fontId="0" fillId="10" borderId="5" xfId="0" applyFill="1" applyBorder="1"/>
    <xf numFmtId="0" fontId="0" fillId="10" borderId="0" xfId="0" applyFill="1"/>
    <xf numFmtId="0" fontId="0" fillId="10" borderId="6" xfId="0" applyFill="1" applyBorder="1"/>
    <xf numFmtId="0" fontId="0" fillId="2" borderId="15" xfId="0" applyFill="1" applyBorder="1"/>
    <xf numFmtId="0" fontId="1" fillId="0" borderId="20" xfId="0" applyFont="1" applyBorder="1" applyAlignment="1">
      <alignment horizontal="center"/>
    </xf>
    <xf numFmtId="0" fontId="1" fillId="7" borderId="21" xfId="0" applyFont="1" applyFill="1" applyBorder="1"/>
    <xf numFmtId="0" fontId="1" fillId="8" borderId="21" xfId="0" applyFont="1" applyFill="1" applyBorder="1"/>
    <xf numFmtId="0" fontId="1" fillId="10" borderId="21" xfId="0" applyFont="1" applyFill="1" applyBorder="1" applyAlignment="1">
      <alignment horizontal="center" wrapText="1"/>
    </xf>
    <xf numFmtId="0" fontId="1" fillId="14" borderId="21" xfId="0" applyFont="1" applyFill="1" applyBorder="1"/>
    <xf numFmtId="0" fontId="1" fillId="14" borderId="22" xfId="0" applyFont="1" applyFill="1" applyBorder="1"/>
    <xf numFmtId="0" fontId="1" fillId="10" borderId="23" xfId="0" applyFont="1" applyFill="1" applyBorder="1"/>
    <xf numFmtId="0" fontId="1" fillId="14" borderId="24" xfId="0" applyFont="1" applyFill="1" applyBorder="1"/>
    <xf numFmtId="0" fontId="0" fillId="0" borderId="0" xfId="0" applyBorder="1"/>
    <xf numFmtId="0" fontId="1" fillId="10" borderId="0" xfId="0" applyFont="1" applyFill="1"/>
    <xf numFmtId="0" fontId="0" fillId="18" borderId="0" xfId="0" applyFill="1" applyAlignment="1">
      <alignment horizontal="center"/>
    </xf>
    <xf numFmtId="0" fontId="0" fillId="18" borderId="0" xfId="0" applyFill="1"/>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18" borderId="7" xfId="0" applyFill="1" applyBorder="1" applyAlignment="1">
      <alignment horizontal="center"/>
    </xf>
    <xf numFmtId="0" fontId="0" fillId="18" borderId="8" xfId="0" applyFill="1" applyBorder="1" applyAlignment="1">
      <alignment horizontal="center"/>
    </xf>
    <xf numFmtId="0" fontId="0" fillId="18" borderId="8" xfId="0" applyFill="1" applyBorder="1"/>
    <xf numFmtId="0" fontId="0" fillId="18" borderId="9" xfId="0" applyFill="1" applyBorder="1"/>
    <xf numFmtId="0" fontId="0" fillId="0" borderId="0" xfId="0" applyFill="1" applyAlignment="1">
      <alignment horizontal="center"/>
    </xf>
    <xf numFmtId="43" fontId="0" fillId="0" borderId="0" xfId="1" applyFont="1"/>
    <xf numFmtId="0" fontId="0" fillId="5" borderId="0" xfId="0" applyFill="1"/>
    <xf numFmtId="0" fontId="1" fillId="0" borderId="0" xfId="0" applyFont="1" applyBorder="1"/>
    <xf numFmtId="0" fontId="1" fillId="5" borderId="0" xfId="0" applyFont="1" applyFill="1" applyBorder="1"/>
    <xf numFmtId="0" fontId="5" fillId="0" borderId="0" xfId="0" applyFont="1" applyBorder="1"/>
    <xf numFmtId="0" fontId="0" fillId="5" borderId="0" xfId="0" applyFill="1" applyBorder="1"/>
  </cellXfs>
  <cellStyles count="2">
    <cellStyle name="Comma" xfId="1" builtinId="3"/>
    <cellStyle name="Normal" xfId="0" builtinId="0"/>
  </cellStyles>
  <dxfs count="5">
    <dxf>
      <fill>
        <patternFill>
          <bgColor indexed="45"/>
        </patternFill>
      </fill>
    </dxf>
    <dxf>
      <fill>
        <patternFill>
          <bgColor indexed="45"/>
        </patternFill>
      </fill>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DACC28-9069-439B-9E3C-420A63EF5917}" name="ctetech" displayName="ctetech" ref="BR2:BR20" totalsRowShown="0">
  <autoFilter ref="BR2:BR20" xr:uid="{B7DACC28-9069-439B-9E3C-420A63EF5917}"/>
  <tableColumns count="1">
    <tableColumn id="1" xr3:uid="{6FFC7717-DC62-4AA0-9BB1-4D5F7B3396DF}" name="ctetech"/>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31EDD5-BEFE-4923-B08C-DD8FD2BE11A4}" name="pknonpub" displayName="pknonpub" ref="BY2:BY242" totalsRowShown="0" headerRowDxfId="4">
  <autoFilter ref="BY2:BY242" xr:uid="{2231EDD5-BEFE-4923-B08C-DD8FD2BE11A4}"/>
  <tableColumns count="1">
    <tableColumn id="1" xr3:uid="{7C350A37-E4EA-42EB-9F23-FA17C08EF0B1}" name="pknonpub"/>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8D8FE3-3CCF-45DF-ACF5-BF6E6B967CDB}" name="pub" displayName="pub" ref="CF2:CF110" totalsRowShown="0">
  <autoFilter ref="CF2:CF110" xr:uid="{5A8D8FE3-3CCF-45DF-ACF5-BF6E6B967CDB}"/>
  <tableColumns count="1">
    <tableColumn id="1" xr3:uid="{1CB5E387-B4EE-4D13-807B-9BED552B783E}" name="pub"/>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B954E6-2355-4D53-8958-08317B12E905}" name="oos" displayName="oos" ref="CJ2:CJ77" totalsRowShown="0">
  <autoFilter ref="CJ2:CJ77" xr:uid="{51B954E6-2355-4D53-8958-08317B12E905}"/>
  <tableColumns count="1">
    <tableColumn id="1" xr3:uid="{D47DCE07-B4AC-4225-89FB-EEC0DAFFA56B}" name="oo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09E656-0E1F-4982-B859-E2F306F20835}" name="np" displayName="np" ref="CT2:CT138" totalsRowShown="0" headerRowDxfId="3">
  <autoFilter ref="CT2:CT138" xr:uid="{8209E656-0E1F-4982-B859-E2F306F20835}"/>
  <tableColumns count="1">
    <tableColumn id="1" xr3:uid="{C0EC208E-0365-46A9-B4BD-BC4C7E464D53}" name="np"/>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83DF17-9BBE-4D97-8733-7B88ACC6E467}" name="rpub" displayName="rpub" ref="BY2:BY115" totalsRowShown="0" headerRowDxfId="2">
  <autoFilter ref="BY2:BY115" xr:uid="{D683DF17-9BBE-4D97-8733-7B88ACC6E467}"/>
  <tableColumns count="1">
    <tableColumn id="1" xr3:uid="{DDDC7169-6906-4215-897F-C6290B56A01C}" name="rpub"/>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8D0E85-96AB-47D9-91B0-16C981FF7135}" name="roos" displayName="roos" ref="CD2:CD21" totalsRowShown="0">
  <autoFilter ref="CD2:CD21" xr:uid="{458D0E85-96AB-47D9-91B0-16C981FF7135}"/>
  <tableColumns count="1">
    <tableColumn id="1" xr3:uid="{88C7D02C-3516-4092-B5D1-F6976AF50A56}" name="roo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C06E-2575-43D0-9D36-DAFFBD12CB54}">
  <sheetPr>
    <tabColor rgb="FFFFFF00"/>
  </sheetPr>
  <dimension ref="A1:Y52"/>
  <sheetViews>
    <sheetView tabSelected="1" zoomScale="80" zoomScaleNormal="80" workbookViewId="0">
      <selection activeCell="A3" sqref="A3"/>
    </sheetView>
  </sheetViews>
  <sheetFormatPr defaultRowHeight="15" x14ac:dyDescent="0.25"/>
  <cols>
    <col min="1" max="1" width="4.28515625" customWidth="1"/>
    <col min="2" max="2" width="5.5703125" customWidth="1"/>
    <col min="3" max="3" width="5.7109375" customWidth="1"/>
  </cols>
  <sheetData>
    <row r="1" spans="1:25" x14ac:dyDescent="0.25">
      <c r="A1" s="34" t="s">
        <v>2338</v>
      </c>
      <c r="B1" s="81"/>
      <c r="C1" s="81"/>
      <c r="D1" s="81"/>
      <c r="E1" s="81"/>
      <c r="F1" s="81"/>
      <c r="G1" s="81"/>
      <c r="H1" s="81"/>
      <c r="I1" s="81"/>
      <c r="J1" s="81"/>
      <c r="K1" s="81"/>
      <c r="L1" s="81"/>
    </row>
    <row r="2" spans="1:25" x14ac:dyDescent="0.25">
      <c r="A2" s="34" t="s">
        <v>2127</v>
      </c>
      <c r="B2" s="81"/>
      <c r="C2" s="81"/>
      <c r="D2" s="81"/>
      <c r="E2" s="81"/>
      <c r="F2" s="81"/>
      <c r="G2" s="81"/>
      <c r="H2" s="81"/>
      <c r="I2" s="81"/>
      <c r="J2" s="81"/>
      <c r="K2" s="81"/>
      <c r="L2" s="81"/>
    </row>
    <row r="4" spans="1:25" x14ac:dyDescent="0.25">
      <c r="A4" s="3"/>
      <c r="B4" s="38" t="s">
        <v>2126</v>
      </c>
    </row>
    <row r="5" spans="1:25" x14ac:dyDescent="0.25">
      <c r="A5" s="3"/>
      <c r="C5" s="38" t="s">
        <v>2125</v>
      </c>
      <c r="F5" t="s">
        <v>2130</v>
      </c>
    </row>
    <row r="6" spans="1:25" x14ac:dyDescent="0.25">
      <c r="A6" s="3"/>
      <c r="C6" s="38"/>
      <c r="F6" t="s">
        <v>2336</v>
      </c>
    </row>
    <row r="7" spans="1:25" x14ac:dyDescent="0.25">
      <c r="A7" s="3"/>
      <c r="C7" s="38" t="s">
        <v>1329</v>
      </c>
      <c r="F7" t="s">
        <v>2128</v>
      </c>
    </row>
    <row r="8" spans="1:25" x14ac:dyDescent="0.25">
      <c r="A8" s="3"/>
      <c r="C8" s="38"/>
      <c r="F8" t="s">
        <v>2337</v>
      </c>
    </row>
    <row r="9" spans="1:25" x14ac:dyDescent="0.25">
      <c r="A9" s="3"/>
      <c r="D9" t="s">
        <v>2132</v>
      </c>
    </row>
    <row r="10" spans="1:25" x14ac:dyDescent="0.25">
      <c r="A10" s="3"/>
      <c r="D10" t="s">
        <v>2129</v>
      </c>
    </row>
    <row r="11" spans="1:25" x14ac:dyDescent="0.25">
      <c r="A11" s="68"/>
      <c r="B11" s="68"/>
      <c r="C11" s="68"/>
      <c r="D11" s="68"/>
      <c r="E11" s="68"/>
      <c r="F11" s="68"/>
      <c r="G11" s="68"/>
      <c r="H11" s="68"/>
      <c r="I11" s="68"/>
      <c r="J11" s="68"/>
      <c r="K11" s="68"/>
      <c r="L11" s="68"/>
      <c r="M11" s="68"/>
      <c r="N11" s="68"/>
      <c r="O11" s="68"/>
      <c r="P11" s="68"/>
      <c r="Q11" s="68"/>
      <c r="R11" s="68"/>
      <c r="S11" s="68"/>
      <c r="T11" s="68"/>
      <c r="U11" s="68"/>
      <c r="V11" s="68"/>
      <c r="W11" s="68"/>
      <c r="X11" s="68"/>
      <c r="Y11" s="68"/>
    </row>
    <row r="12" spans="1:25" x14ac:dyDescent="0.25">
      <c r="A12" s="82" t="s">
        <v>2099</v>
      </c>
      <c r="B12" s="68" t="s">
        <v>2133</v>
      </c>
      <c r="C12" s="68"/>
      <c r="D12" s="68"/>
      <c r="E12" s="68"/>
      <c r="F12" s="68"/>
      <c r="G12" s="68"/>
      <c r="H12" s="68"/>
      <c r="I12" s="68"/>
      <c r="J12" s="68"/>
      <c r="K12" s="68"/>
      <c r="L12" s="68"/>
      <c r="M12" s="68"/>
      <c r="N12" s="68"/>
      <c r="O12" s="68"/>
      <c r="P12" s="68"/>
      <c r="Q12" s="68"/>
      <c r="R12" s="68"/>
      <c r="S12" s="68"/>
      <c r="T12" s="68"/>
      <c r="U12" s="68"/>
      <c r="V12" s="68"/>
      <c r="W12" s="68"/>
      <c r="X12" s="68"/>
      <c r="Y12" s="68"/>
    </row>
    <row r="13" spans="1:25" x14ac:dyDescent="0.25">
      <c r="A13" s="68"/>
      <c r="B13" s="82" t="s">
        <v>2102</v>
      </c>
      <c r="C13" s="68" t="s">
        <v>2100</v>
      </c>
      <c r="D13" s="68"/>
      <c r="E13" s="68"/>
      <c r="F13" s="68"/>
      <c r="G13" s="68"/>
      <c r="H13" s="68"/>
      <c r="I13" s="68"/>
      <c r="J13" s="68"/>
      <c r="K13" s="68"/>
      <c r="L13" s="68"/>
      <c r="M13" s="68"/>
      <c r="N13" s="68"/>
      <c r="O13" s="68"/>
      <c r="P13" s="68"/>
      <c r="Q13" s="68"/>
      <c r="R13" s="68"/>
      <c r="S13" s="68"/>
      <c r="T13" s="68"/>
      <c r="U13" s="68"/>
      <c r="V13" s="68"/>
      <c r="W13" s="68"/>
      <c r="X13" s="68"/>
      <c r="Y13" s="68"/>
    </row>
    <row r="14" spans="1:25" x14ac:dyDescent="0.25">
      <c r="A14" s="68"/>
      <c r="B14" s="82" t="s">
        <v>2103</v>
      </c>
      <c r="C14" s="68" t="s">
        <v>2339</v>
      </c>
      <c r="D14" s="68"/>
      <c r="E14" s="68"/>
      <c r="F14" s="68"/>
      <c r="G14" s="68"/>
      <c r="H14" s="68"/>
      <c r="I14" s="68"/>
      <c r="J14" s="68"/>
      <c r="K14" s="68"/>
      <c r="L14" s="68"/>
      <c r="M14" s="68"/>
      <c r="N14" s="68"/>
      <c r="O14" s="68"/>
      <c r="P14" s="68"/>
      <c r="Q14" s="68"/>
      <c r="R14" s="68"/>
      <c r="S14" s="68"/>
      <c r="T14" s="68"/>
      <c r="U14" s="68"/>
      <c r="V14" s="68"/>
      <c r="W14" s="68"/>
      <c r="X14" s="68"/>
      <c r="Y14" s="68"/>
    </row>
    <row r="15" spans="1:25" x14ac:dyDescent="0.25">
      <c r="A15" s="68"/>
      <c r="B15" s="83" t="s">
        <v>2104</v>
      </c>
      <c r="C15" s="68" t="s">
        <v>2110</v>
      </c>
      <c r="D15" s="68"/>
      <c r="E15" s="68"/>
      <c r="F15" s="68"/>
      <c r="G15" s="68"/>
      <c r="H15" s="68"/>
      <c r="I15" s="68"/>
      <c r="J15" s="68"/>
      <c r="K15" s="68"/>
      <c r="L15" s="68"/>
      <c r="M15" s="68"/>
      <c r="N15" s="68"/>
      <c r="O15" s="68"/>
      <c r="P15" s="68"/>
      <c r="Q15" s="68"/>
      <c r="R15" s="68"/>
      <c r="S15" s="68"/>
      <c r="T15" s="68"/>
      <c r="U15" s="68"/>
      <c r="V15" s="68"/>
      <c r="W15" s="68"/>
      <c r="X15" s="68"/>
      <c r="Y15" s="68"/>
    </row>
    <row r="16" spans="1:25" x14ac:dyDescent="0.25">
      <c r="A16" s="68"/>
      <c r="B16" s="82" t="s">
        <v>2105</v>
      </c>
      <c r="C16" s="68" t="s">
        <v>2106</v>
      </c>
      <c r="D16" s="68"/>
      <c r="E16" s="68"/>
      <c r="F16" s="68"/>
      <c r="G16" s="68"/>
      <c r="H16" s="68"/>
      <c r="I16" s="68"/>
      <c r="J16" s="68"/>
      <c r="K16" s="68"/>
      <c r="L16" s="68"/>
      <c r="M16" s="68"/>
      <c r="N16" s="68"/>
      <c r="O16" s="68"/>
      <c r="P16" s="68"/>
      <c r="Q16" s="68"/>
      <c r="R16" s="68"/>
      <c r="S16" s="68"/>
      <c r="T16" s="68"/>
      <c r="U16" s="68"/>
      <c r="V16" s="68"/>
      <c r="W16" s="68"/>
      <c r="X16" s="68"/>
      <c r="Y16" s="68"/>
    </row>
    <row r="17" spans="1:25" x14ac:dyDescent="0.25">
      <c r="A17" s="68"/>
      <c r="B17" s="82"/>
      <c r="C17" s="68"/>
      <c r="D17" s="68" t="s">
        <v>2317</v>
      </c>
      <c r="E17" s="68"/>
      <c r="F17" s="68"/>
      <c r="G17" s="68"/>
      <c r="H17" s="68"/>
      <c r="I17" s="68"/>
      <c r="J17" s="68"/>
      <c r="K17" s="68"/>
      <c r="L17" s="68"/>
      <c r="M17" s="68"/>
      <c r="N17" s="68"/>
      <c r="O17" s="68"/>
      <c r="P17" s="68"/>
      <c r="Q17" s="68"/>
      <c r="R17" s="68"/>
      <c r="S17" s="68"/>
      <c r="T17" s="68"/>
      <c r="U17" s="68"/>
      <c r="V17" s="68"/>
      <c r="W17" s="68"/>
      <c r="X17" s="68"/>
      <c r="Y17" s="68"/>
    </row>
    <row r="18" spans="1:25" x14ac:dyDescent="0.25">
      <c r="A18" s="68"/>
      <c r="B18" s="82" t="s">
        <v>2107</v>
      </c>
      <c r="C18" s="68" t="s">
        <v>2331</v>
      </c>
      <c r="D18" s="68"/>
      <c r="E18" s="68"/>
      <c r="F18" s="68"/>
      <c r="G18" s="68"/>
      <c r="H18" s="68"/>
      <c r="I18" s="68"/>
      <c r="J18" s="68"/>
      <c r="K18" s="68"/>
      <c r="L18" s="68"/>
      <c r="M18" s="68"/>
      <c r="N18" s="68"/>
      <c r="O18" s="68"/>
      <c r="P18" s="68"/>
      <c r="Q18" s="68"/>
      <c r="R18" s="68"/>
      <c r="S18" s="68"/>
      <c r="T18" s="68"/>
      <c r="U18" s="68"/>
      <c r="V18" s="68"/>
      <c r="W18" s="68"/>
      <c r="X18" s="68"/>
      <c r="Y18" s="68"/>
    </row>
    <row r="19" spans="1:25" x14ac:dyDescent="0.25">
      <c r="A19" s="68"/>
      <c r="B19" s="82"/>
      <c r="C19" s="68"/>
      <c r="D19" s="68" t="s">
        <v>2330</v>
      </c>
      <c r="E19" s="68"/>
      <c r="F19" s="68"/>
      <c r="G19" s="68"/>
      <c r="H19" s="68"/>
      <c r="I19" s="68"/>
      <c r="J19" s="68"/>
      <c r="K19" s="68"/>
      <c r="L19" s="68"/>
      <c r="M19" s="68"/>
      <c r="N19" s="68"/>
      <c r="O19" s="68"/>
      <c r="P19" s="68"/>
      <c r="Q19" s="68"/>
      <c r="R19" s="68"/>
      <c r="S19" s="68"/>
      <c r="T19" s="68"/>
      <c r="U19" s="68"/>
      <c r="V19" s="68"/>
      <c r="W19" s="68"/>
      <c r="X19" s="68"/>
      <c r="Y19" s="68"/>
    </row>
    <row r="20" spans="1:25" x14ac:dyDescent="0.25">
      <c r="A20" s="68"/>
      <c r="B20" s="82"/>
      <c r="C20" s="68"/>
      <c r="D20" s="68" t="s">
        <v>2332</v>
      </c>
      <c r="E20" s="68"/>
      <c r="F20" s="68"/>
      <c r="G20" s="68"/>
      <c r="H20" s="68"/>
      <c r="I20" s="68"/>
      <c r="J20" s="68"/>
      <c r="K20" s="68"/>
      <c r="L20" s="68"/>
      <c r="M20" s="68"/>
      <c r="N20" s="68"/>
      <c r="O20" s="68"/>
      <c r="P20" s="68"/>
      <c r="Q20" s="68"/>
      <c r="R20" s="68"/>
      <c r="S20" s="68"/>
      <c r="T20" s="68"/>
      <c r="U20" s="68"/>
      <c r="V20" s="68"/>
      <c r="W20" s="68"/>
      <c r="X20" s="68"/>
      <c r="Y20" s="68"/>
    </row>
    <row r="21" spans="1:25" x14ac:dyDescent="0.25">
      <c r="A21" s="68"/>
      <c r="B21" s="82" t="s">
        <v>2108</v>
      </c>
      <c r="C21" s="68" t="s">
        <v>2131</v>
      </c>
      <c r="D21" s="68"/>
      <c r="E21" s="68"/>
      <c r="F21" s="68"/>
      <c r="G21" s="68"/>
      <c r="H21" s="68"/>
      <c r="I21" s="68"/>
      <c r="J21" s="68"/>
      <c r="K21" s="68"/>
      <c r="L21" s="68"/>
      <c r="M21" s="68"/>
      <c r="N21" s="68"/>
      <c r="O21" s="68"/>
      <c r="P21" s="68"/>
      <c r="Q21" s="68"/>
      <c r="R21" s="68"/>
      <c r="S21" s="68"/>
      <c r="T21" s="68"/>
      <c r="U21" s="68"/>
      <c r="V21" s="68"/>
      <c r="W21" s="68"/>
      <c r="X21" s="68"/>
      <c r="Y21" s="68"/>
    </row>
    <row r="22" spans="1:25" x14ac:dyDescent="0.25">
      <c r="A22" s="68"/>
      <c r="B22" s="82" t="s">
        <v>2109</v>
      </c>
      <c r="C22" s="68" t="s">
        <v>2319</v>
      </c>
      <c r="D22" s="68"/>
      <c r="E22" s="68"/>
      <c r="F22" s="68"/>
      <c r="G22" s="68"/>
      <c r="H22" s="68"/>
      <c r="I22" s="68"/>
      <c r="J22" s="68"/>
      <c r="K22" s="68"/>
      <c r="L22" s="68"/>
      <c r="M22" s="68"/>
      <c r="N22" s="68"/>
      <c r="O22" s="68"/>
      <c r="P22" s="68"/>
      <c r="Q22" s="68"/>
      <c r="R22" s="68"/>
      <c r="S22" s="68"/>
      <c r="T22" s="68"/>
      <c r="U22" s="68"/>
      <c r="V22" s="68"/>
      <c r="W22" s="68"/>
      <c r="X22" s="68"/>
      <c r="Y22" s="68"/>
    </row>
    <row r="23" spans="1:25" x14ac:dyDescent="0.25">
      <c r="A23" s="68"/>
      <c r="B23" s="82"/>
      <c r="C23" s="68" t="s">
        <v>2327</v>
      </c>
      <c r="D23" s="68"/>
      <c r="E23" s="68"/>
      <c r="F23" s="68"/>
      <c r="G23" s="68"/>
      <c r="H23" s="68"/>
      <c r="I23" s="68"/>
      <c r="J23" s="68"/>
      <c r="K23" s="68"/>
      <c r="L23" s="68"/>
      <c r="M23" s="68"/>
      <c r="N23" s="68"/>
      <c r="O23" s="68"/>
      <c r="P23" s="68"/>
      <c r="Q23" s="68"/>
      <c r="R23" s="68"/>
      <c r="S23" s="68"/>
      <c r="T23" s="68"/>
      <c r="U23" s="68"/>
      <c r="V23" s="68"/>
      <c r="W23" s="68"/>
      <c r="X23" s="68"/>
      <c r="Y23" s="68"/>
    </row>
    <row r="24" spans="1:25" x14ac:dyDescent="0.25">
      <c r="A24" s="68"/>
      <c r="B24" s="82"/>
      <c r="C24" s="68" t="s">
        <v>2113</v>
      </c>
      <c r="D24" s="68"/>
      <c r="E24" s="68"/>
      <c r="F24" s="68"/>
      <c r="G24" s="68"/>
      <c r="H24" s="68"/>
      <c r="I24" s="68"/>
      <c r="J24" s="68"/>
      <c r="K24" s="68"/>
      <c r="L24" s="68"/>
      <c r="M24" s="68"/>
      <c r="N24" s="68"/>
      <c r="O24" s="68"/>
      <c r="P24" s="68"/>
      <c r="Q24" s="68"/>
      <c r="R24" s="68"/>
      <c r="S24" s="68"/>
      <c r="T24" s="68"/>
      <c r="U24" s="68"/>
      <c r="V24" s="68"/>
      <c r="W24" s="68"/>
      <c r="X24" s="68"/>
      <c r="Y24" s="68"/>
    </row>
    <row r="25" spans="1:25" x14ac:dyDescent="0.25">
      <c r="A25" s="68"/>
      <c r="B25" s="82"/>
      <c r="C25" s="68" t="s">
        <v>2112</v>
      </c>
      <c r="D25" s="68"/>
      <c r="E25" s="68"/>
      <c r="F25" s="68"/>
      <c r="G25" s="68"/>
      <c r="H25" s="68"/>
      <c r="I25" s="68"/>
      <c r="J25" s="68"/>
      <c r="K25" s="68"/>
      <c r="L25" s="68"/>
      <c r="M25" s="68"/>
      <c r="N25" s="68"/>
      <c r="O25" s="68"/>
      <c r="P25" s="68"/>
      <c r="Q25" s="68"/>
      <c r="R25" s="68"/>
      <c r="S25" s="68"/>
      <c r="T25" s="68"/>
      <c r="U25" s="68"/>
      <c r="V25" s="68"/>
      <c r="W25" s="68"/>
      <c r="X25" s="68"/>
      <c r="Y25" s="68"/>
    </row>
    <row r="26" spans="1:25" x14ac:dyDescent="0.25">
      <c r="A26" s="68"/>
      <c r="B26" s="82"/>
      <c r="C26" s="68" t="s">
        <v>2326</v>
      </c>
      <c r="D26" s="68"/>
      <c r="E26" s="68"/>
      <c r="F26" s="68"/>
      <c r="G26" s="68"/>
      <c r="H26" s="68"/>
      <c r="I26" s="68"/>
      <c r="J26" s="68"/>
      <c r="K26" s="68"/>
      <c r="L26" s="68"/>
      <c r="M26" s="68"/>
      <c r="N26" s="68"/>
      <c r="O26" s="68"/>
      <c r="P26" s="68"/>
      <c r="Q26" s="68"/>
      <c r="R26" s="68"/>
      <c r="S26" s="68"/>
      <c r="T26" s="68"/>
      <c r="U26" s="68"/>
      <c r="V26" s="68"/>
      <c r="W26" s="68"/>
      <c r="X26" s="68"/>
      <c r="Y26" s="68"/>
    </row>
    <row r="27" spans="1:25" x14ac:dyDescent="0.25">
      <c r="A27" s="68"/>
      <c r="B27" s="68"/>
      <c r="C27" s="82" t="s">
        <v>2111</v>
      </c>
      <c r="D27" s="68"/>
      <c r="E27" s="68"/>
      <c r="F27" s="68"/>
      <c r="G27" s="68"/>
      <c r="H27" s="68"/>
      <c r="I27" s="68"/>
      <c r="J27" s="68"/>
      <c r="K27" s="68"/>
      <c r="L27" s="68"/>
      <c r="M27" s="68"/>
      <c r="N27" s="68"/>
      <c r="O27" s="68"/>
      <c r="P27" s="68"/>
      <c r="Q27" s="68"/>
      <c r="R27" s="68"/>
      <c r="S27" s="68"/>
      <c r="T27" s="68"/>
      <c r="U27" s="68"/>
      <c r="V27" s="68"/>
      <c r="W27" s="68"/>
      <c r="X27" s="68"/>
      <c r="Y27" s="68"/>
    </row>
    <row r="28" spans="1:25" x14ac:dyDescent="0.25">
      <c r="A28" s="68"/>
      <c r="B28" s="68"/>
      <c r="C28" s="84" t="s">
        <v>2116</v>
      </c>
      <c r="D28" s="68"/>
      <c r="E28" s="68"/>
      <c r="F28" s="68"/>
      <c r="G28" s="68"/>
      <c r="H28" s="68"/>
      <c r="I28" s="68"/>
      <c r="J28" s="68"/>
      <c r="K28" s="68"/>
      <c r="L28" s="68"/>
      <c r="M28" s="68"/>
      <c r="N28" s="68"/>
      <c r="O28" s="68"/>
      <c r="P28" s="68"/>
      <c r="Q28" s="68"/>
      <c r="R28" s="68"/>
      <c r="S28" s="68"/>
      <c r="T28" s="68"/>
      <c r="U28" s="68"/>
      <c r="V28" s="68"/>
      <c r="W28" s="68"/>
      <c r="X28" s="68"/>
      <c r="Y28" s="68"/>
    </row>
    <row r="29" spans="1:25" x14ac:dyDescent="0.25">
      <c r="A29" s="68"/>
      <c r="B29" s="68"/>
      <c r="C29" s="68">
        <v>1</v>
      </c>
      <c r="D29" s="68" t="s">
        <v>2117</v>
      </c>
      <c r="E29" s="68"/>
      <c r="F29" s="68"/>
      <c r="G29" s="68"/>
      <c r="H29" s="68"/>
      <c r="I29" s="68"/>
      <c r="J29" s="68"/>
      <c r="K29" s="68"/>
      <c r="L29" s="68"/>
      <c r="M29" s="68"/>
      <c r="N29" s="68"/>
      <c r="O29" s="68"/>
      <c r="P29" s="68"/>
      <c r="Q29" s="68"/>
      <c r="R29" s="68"/>
      <c r="S29" s="68"/>
      <c r="T29" s="68"/>
      <c r="U29" s="68"/>
      <c r="V29" s="68"/>
      <c r="W29" s="68"/>
      <c r="X29" s="68"/>
      <c r="Y29" s="68"/>
    </row>
    <row r="30" spans="1:25" x14ac:dyDescent="0.25">
      <c r="A30" s="68"/>
      <c r="B30" s="68"/>
      <c r="C30" s="68">
        <v>2</v>
      </c>
      <c r="D30" s="68" t="s">
        <v>2320</v>
      </c>
      <c r="E30" s="68"/>
      <c r="F30" s="68"/>
      <c r="G30" s="68"/>
      <c r="H30" s="68"/>
      <c r="I30" s="68"/>
      <c r="J30" s="68"/>
      <c r="K30" s="68"/>
      <c r="L30" s="68"/>
      <c r="M30" s="68"/>
      <c r="N30" s="68"/>
      <c r="O30" s="68"/>
      <c r="P30" s="68"/>
      <c r="Q30" s="68"/>
      <c r="R30" s="68"/>
      <c r="S30" s="68"/>
      <c r="T30" s="68"/>
      <c r="U30" s="68"/>
      <c r="V30" s="68"/>
      <c r="W30" s="68"/>
      <c r="X30" s="68"/>
      <c r="Y30" s="68"/>
    </row>
    <row r="31" spans="1:25" x14ac:dyDescent="0.25">
      <c r="A31" s="68"/>
      <c r="B31" s="68"/>
      <c r="C31" s="68">
        <v>3</v>
      </c>
      <c r="D31" s="68" t="s">
        <v>2119</v>
      </c>
      <c r="E31" s="68"/>
      <c r="F31" s="68"/>
      <c r="G31" s="68"/>
      <c r="H31" s="68"/>
      <c r="I31" s="68"/>
      <c r="J31" s="68"/>
      <c r="K31" s="68"/>
      <c r="L31" s="68"/>
      <c r="M31" s="68"/>
      <c r="N31" s="68"/>
      <c r="O31" s="68"/>
      <c r="P31" s="68"/>
      <c r="Q31" s="68"/>
      <c r="R31" s="68"/>
      <c r="S31" s="68"/>
      <c r="T31" s="68"/>
      <c r="U31" s="68"/>
      <c r="V31" s="68"/>
      <c r="W31" s="68"/>
      <c r="X31" s="68"/>
      <c r="Y31" s="68"/>
    </row>
    <row r="32" spans="1:25" x14ac:dyDescent="0.25">
      <c r="A32" s="68"/>
      <c r="B32" s="68"/>
      <c r="C32" s="68">
        <v>4</v>
      </c>
      <c r="D32" s="68" t="s">
        <v>2321</v>
      </c>
      <c r="E32" s="68"/>
      <c r="F32" s="68"/>
      <c r="G32" s="68"/>
      <c r="H32" s="68"/>
      <c r="I32" s="68"/>
      <c r="J32" s="68"/>
      <c r="K32" s="68"/>
      <c r="L32" s="68"/>
      <c r="M32" s="68"/>
      <c r="N32" s="68"/>
      <c r="O32" s="68"/>
      <c r="P32" s="68"/>
      <c r="Q32" s="68"/>
      <c r="R32" s="68"/>
      <c r="S32" s="68"/>
      <c r="T32" s="68"/>
      <c r="U32" s="68"/>
      <c r="V32" s="68"/>
      <c r="W32" s="68"/>
      <c r="X32" s="68"/>
      <c r="Y32" s="68"/>
    </row>
    <row r="33" spans="1:25" x14ac:dyDescent="0.25">
      <c r="A33" s="68"/>
      <c r="B33" s="68"/>
      <c r="C33" s="68">
        <v>5</v>
      </c>
      <c r="D33" s="68" t="s">
        <v>2118</v>
      </c>
      <c r="E33" s="68"/>
      <c r="F33" s="68"/>
      <c r="G33" s="68"/>
      <c r="H33" s="68"/>
      <c r="I33" s="68"/>
      <c r="J33" s="68"/>
      <c r="K33" s="68"/>
      <c r="L33" s="68"/>
      <c r="M33" s="68"/>
      <c r="N33" s="68"/>
      <c r="O33" s="68"/>
      <c r="P33" s="68"/>
      <c r="Q33" s="68"/>
      <c r="R33" s="68"/>
      <c r="S33" s="68"/>
      <c r="T33" s="68"/>
      <c r="U33" s="68"/>
      <c r="V33" s="68"/>
      <c r="W33" s="68"/>
      <c r="X33" s="68"/>
      <c r="Y33" s="68"/>
    </row>
    <row r="34" spans="1:25" x14ac:dyDescent="0.25">
      <c r="A34" s="68"/>
      <c r="B34" s="82" t="s">
        <v>2322</v>
      </c>
      <c r="C34" s="68" t="s">
        <v>2323</v>
      </c>
      <c r="D34" s="68"/>
      <c r="E34" s="68"/>
      <c r="F34" s="68"/>
      <c r="G34" s="68"/>
      <c r="H34" s="68"/>
      <c r="I34" s="68"/>
      <c r="J34" s="68"/>
      <c r="K34" s="68"/>
      <c r="L34" s="68"/>
      <c r="M34" s="68"/>
      <c r="N34" s="68"/>
      <c r="O34" s="68"/>
      <c r="P34" s="68"/>
      <c r="Q34" s="68"/>
      <c r="R34" s="68"/>
      <c r="S34" s="68"/>
      <c r="T34" s="68"/>
      <c r="U34" s="68"/>
      <c r="V34" s="68"/>
      <c r="W34" s="68"/>
      <c r="X34" s="68"/>
      <c r="Y34" s="68"/>
    </row>
    <row r="35" spans="1:25" x14ac:dyDescent="0.25">
      <c r="A35" s="82" t="s">
        <v>2101</v>
      </c>
      <c r="B35" s="68" t="s">
        <v>2325</v>
      </c>
      <c r="C35" s="68"/>
      <c r="D35" s="68"/>
      <c r="E35" s="68"/>
      <c r="F35" s="68"/>
      <c r="G35" s="68"/>
      <c r="H35" s="68"/>
      <c r="I35" s="68"/>
      <c r="J35" s="68"/>
      <c r="K35" s="68"/>
      <c r="L35" s="68"/>
      <c r="M35" s="68"/>
      <c r="N35" s="68"/>
      <c r="O35" s="68"/>
      <c r="P35" s="68"/>
      <c r="Q35" s="68"/>
      <c r="R35" s="68"/>
      <c r="S35" s="68"/>
      <c r="T35" s="68"/>
      <c r="U35" s="68"/>
      <c r="V35" s="68"/>
      <c r="W35" s="68"/>
      <c r="X35" s="68"/>
      <c r="Y35" s="68"/>
    </row>
    <row r="36" spans="1:25" x14ac:dyDescent="0.25">
      <c r="A36" s="68"/>
      <c r="B36" s="68"/>
      <c r="C36" s="68"/>
      <c r="D36" s="68"/>
      <c r="E36" s="68"/>
      <c r="F36" s="68"/>
      <c r="G36" s="68"/>
      <c r="H36" s="68"/>
      <c r="I36" s="68"/>
      <c r="J36" s="68"/>
      <c r="K36" s="68"/>
      <c r="L36" s="68"/>
      <c r="M36" s="68"/>
      <c r="N36" s="68"/>
      <c r="O36" s="68"/>
      <c r="P36" s="68"/>
      <c r="Q36" s="68"/>
      <c r="R36" s="68"/>
      <c r="S36" s="68"/>
      <c r="T36" s="68"/>
      <c r="U36" s="68"/>
      <c r="V36" s="68"/>
      <c r="W36" s="68"/>
      <c r="X36" s="68"/>
      <c r="Y36" s="68"/>
    </row>
    <row r="37" spans="1:25" x14ac:dyDescent="0.25">
      <c r="A37" s="83" t="s">
        <v>2335</v>
      </c>
      <c r="B37" s="83"/>
      <c r="C37" s="85"/>
      <c r="D37" s="85"/>
      <c r="E37" s="85"/>
      <c r="F37" s="85"/>
      <c r="G37" s="85"/>
      <c r="H37" s="85"/>
      <c r="I37" s="85"/>
      <c r="J37" s="85"/>
      <c r="K37" s="85"/>
      <c r="L37" s="85"/>
      <c r="M37" s="85"/>
      <c r="N37" s="68"/>
      <c r="O37" s="68"/>
      <c r="P37" s="68"/>
      <c r="Q37" s="68"/>
      <c r="R37" s="68"/>
      <c r="S37" s="68"/>
      <c r="T37" s="68"/>
      <c r="U37" s="68"/>
      <c r="V37" s="68"/>
      <c r="W37" s="68"/>
      <c r="X37" s="68"/>
      <c r="Y37" s="68"/>
    </row>
    <row r="38" spans="1:25" x14ac:dyDescent="0.25">
      <c r="A38" s="3" t="s">
        <v>2334</v>
      </c>
      <c r="B38" s="3"/>
    </row>
    <row r="39" spans="1:25" x14ac:dyDescent="0.25">
      <c r="B39" s="3"/>
    </row>
    <row r="40" spans="1:25" x14ac:dyDescent="0.25">
      <c r="B40" s="3"/>
    </row>
    <row r="41" spans="1:25" x14ac:dyDescent="0.25">
      <c r="B41" s="3"/>
    </row>
    <row r="42" spans="1:25" x14ac:dyDescent="0.25">
      <c r="B42" s="3"/>
    </row>
    <row r="43" spans="1:25" x14ac:dyDescent="0.25">
      <c r="B43" s="3"/>
    </row>
    <row r="44" spans="1:25" x14ac:dyDescent="0.25">
      <c r="B44" s="3"/>
    </row>
    <row r="45" spans="1:25" x14ac:dyDescent="0.25">
      <c r="B45" s="3"/>
    </row>
    <row r="46" spans="1:25" x14ac:dyDescent="0.25">
      <c r="B46" s="3"/>
    </row>
    <row r="47" spans="1:25" x14ac:dyDescent="0.25">
      <c r="B47" s="3"/>
    </row>
    <row r="48" spans="1:25" x14ac:dyDescent="0.25">
      <c r="B48" s="3"/>
    </row>
    <row r="49" spans="2:2" x14ac:dyDescent="0.25">
      <c r="B49" s="3"/>
    </row>
    <row r="50" spans="2:2" x14ac:dyDescent="0.25">
      <c r="B50" s="3"/>
    </row>
    <row r="51" spans="2:2" x14ac:dyDescent="0.25">
      <c r="B51" s="3"/>
    </row>
    <row r="52" spans="2:2" x14ac:dyDescent="0.25">
      <c r="B5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AA70-57FA-493A-A726-B58733038877}">
  <sheetPr>
    <tabColor rgb="FF92D050"/>
  </sheetPr>
  <dimension ref="A1:CV394"/>
  <sheetViews>
    <sheetView zoomScale="80" zoomScaleNormal="80" workbookViewId="0">
      <pane ySplit="3" topLeftCell="A4" activePane="bottomLeft" state="frozen"/>
      <selection pane="bottomLeft"/>
    </sheetView>
  </sheetViews>
  <sheetFormatPr defaultRowHeight="15" x14ac:dyDescent="0.25"/>
  <cols>
    <col min="1" max="1" width="9.140625" style="5"/>
    <col min="2" max="2" width="36.7109375" customWidth="1"/>
    <col min="3" max="3" width="28.42578125" customWidth="1"/>
    <col min="4" max="4" width="18.42578125" customWidth="1"/>
    <col min="5" max="5" width="13.42578125" customWidth="1"/>
    <col min="6" max="6" width="20.140625" customWidth="1"/>
    <col min="7" max="7" width="15.7109375" customWidth="1"/>
    <col min="8" max="8" width="28.7109375" customWidth="1"/>
    <col min="9" max="9" width="41.140625" bestFit="1" customWidth="1"/>
    <col min="10" max="10" width="20.140625" customWidth="1"/>
    <col min="53" max="53" width="40.42578125" bestFit="1" customWidth="1"/>
    <col min="55" max="55" width="38.7109375" customWidth="1"/>
    <col min="57" max="57" width="12.140625" customWidth="1"/>
    <col min="60" max="60" width="31.85546875" bestFit="1" customWidth="1"/>
    <col min="63" max="63" width="33.28515625" bestFit="1" customWidth="1"/>
    <col min="64" max="64" width="9.140625" bestFit="1" customWidth="1"/>
    <col min="67" max="67" width="28" bestFit="1" customWidth="1"/>
    <col min="68" max="68" width="15.140625" customWidth="1"/>
    <col min="70" max="70" width="40.7109375" bestFit="1" customWidth="1"/>
    <col min="71" max="71" width="4.5703125" customWidth="1"/>
    <col min="75" max="75" width="16.28515625" bestFit="1" customWidth="1"/>
    <col min="76" max="76" width="3.28515625" customWidth="1"/>
    <col min="77" max="77" width="33.140625" customWidth="1"/>
    <col min="78" max="78" width="5.140625" customWidth="1"/>
    <col min="79" max="79" width="18.5703125" bestFit="1" customWidth="1"/>
    <col min="81" max="81" width="28.42578125" bestFit="1" customWidth="1"/>
    <col min="84" max="84" width="76.7109375" bestFit="1" customWidth="1"/>
    <col min="88" max="88" width="39.7109375" bestFit="1" customWidth="1"/>
    <col min="89" max="89" width="5.5703125" customWidth="1"/>
    <col min="90" max="90" width="21.85546875" customWidth="1"/>
    <col min="91" max="93" width="12.140625" customWidth="1"/>
    <col min="98" max="98" width="37.42578125" customWidth="1"/>
    <col min="99" max="99" width="4" customWidth="1"/>
    <col min="100" max="100" width="16.42578125" customWidth="1"/>
  </cols>
  <sheetData>
    <row r="1" spans="1:100" ht="15.75" thickBot="1" x14ac:dyDescent="0.3">
      <c r="B1" t="s">
        <v>2329</v>
      </c>
      <c r="BA1" s="3" t="s">
        <v>591</v>
      </c>
      <c r="BC1" s="3" t="s">
        <v>2324</v>
      </c>
      <c r="BE1" s="3" t="s">
        <v>577</v>
      </c>
      <c r="BG1" t="s">
        <v>1883</v>
      </c>
      <c r="BH1" s="3" t="s">
        <v>582</v>
      </c>
      <c r="BK1" s="37" t="s">
        <v>1894</v>
      </c>
      <c r="BL1" s="31" t="s">
        <v>1892</v>
      </c>
      <c r="BR1" s="1" t="s">
        <v>1893</v>
      </c>
      <c r="BS1" s="35"/>
      <c r="BT1" s="3" t="s">
        <v>1</v>
      </c>
      <c r="BU1" s="3" t="s">
        <v>1333</v>
      </c>
      <c r="BW1" s="1" t="s">
        <v>1878</v>
      </c>
      <c r="BX1" s="35"/>
      <c r="BY1" t="s">
        <v>1881</v>
      </c>
      <c r="BZ1" s="36"/>
      <c r="CF1" s="1" t="s">
        <v>2306</v>
      </c>
      <c r="CJ1" s="1" t="s">
        <v>2115</v>
      </c>
      <c r="CK1" s="36"/>
      <c r="CT1" s="22" t="s">
        <v>2307</v>
      </c>
      <c r="CU1" s="39"/>
      <c r="CV1" t="s">
        <v>1880</v>
      </c>
    </row>
    <row r="2" spans="1:100" ht="15.75" thickBot="1" x14ac:dyDescent="0.3">
      <c r="B2" s="17" t="s">
        <v>593</v>
      </c>
      <c r="C2" s="18"/>
      <c r="D2" s="19" t="s">
        <v>594</v>
      </c>
      <c r="E2" s="20"/>
      <c r="F2" s="20"/>
      <c r="G2" s="21"/>
      <c r="H2" s="52" t="s">
        <v>595</v>
      </c>
      <c r="I2" s="53"/>
      <c r="J2" s="54"/>
      <c r="K2" s="54"/>
      <c r="L2" s="54"/>
      <c r="M2" s="55"/>
      <c r="BA2" t="s">
        <v>518</v>
      </c>
      <c r="BC2" s="30" t="str">
        <f>val!AD2</f>
        <v/>
      </c>
      <c r="BE2" s="30" t="s">
        <v>578</v>
      </c>
      <c r="BG2">
        <v>1</v>
      </c>
      <c r="BH2" s="30" t="s">
        <v>1884</v>
      </c>
      <c r="BK2" s="30" t="str">
        <f>val!AG$2&amp;val!AJ2</f>
        <v>PKPublic - in state</v>
      </c>
      <c r="BL2" s="30" t="s">
        <v>2007</v>
      </c>
      <c r="BN2" s="5"/>
      <c r="BR2" t="s">
        <v>1891</v>
      </c>
      <c r="BS2" s="36"/>
      <c r="BW2" s="1" t="s">
        <v>1879</v>
      </c>
      <c r="BX2" s="35"/>
      <c r="BY2" s="3" t="s">
        <v>1890</v>
      </c>
      <c r="BZ2" s="35"/>
      <c r="CA2" s="3" t="s">
        <v>1637</v>
      </c>
      <c r="CB2" s="3" t="s">
        <v>601</v>
      </c>
      <c r="CC2" s="3" t="s">
        <v>1638</v>
      </c>
      <c r="CF2" t="s">
        <v>2007</v>
      </c>
      <c r="CJ2" t="s">
        <v>2009</v>
      </c>
      <c r="CK2" s="36"/>
      <c r="CL2" t="s">
        <v>596</v>
      </c>
      <c r="CM2" t="s">
        <v>597</v>
      </c>
      <c r="CN2" t="s">
        <v>598</v>
      </c>
      <c r="CO2" t="s">
        <v>599</v>
      </c>
      <c r="CP2" t="s">
        <v>600</v>
      </c>
      <c r="CT2" s="3" t="s">
        <v>2008</v>
      </c>
      <c r="CU2" s="39"/>
      <c r="CV2" s="3" t="s">
        <v>1457</v>
      </c>
    </row>
    <row r="3" spans="1:100" ht="30.75" thickBot="1" x14ac:dyDescent="0.3">
      <c r="A3" s="60" t="s">
        <v>576</v>
      </c>
      <c r="B3" s="61" t="s">
        <v>583</v>
      </c>
      <c r="C3" s="61" t="s">
        <v>584</v>
      </c>
      <c r="D3" s="62" t="s">
        <v>587</v>
      </c>
      <c r="E3" s="62" t="s">
        <v>588</v>
      </c>
      <c r="F3" s="62" t="s">
        <v>586</v>
      </c>
      <c r="G3" s="63" t="s">
        <v>2328</v>
      </c>
      <c r="H3" s="64" t="s">
        <v>585</v>
      </c>
      <c r="I3" s="65" t="s">
        <v>1329</v>
      </c>
      <c r="J3" s="66" t="s">
        <v>1332</v>
      </c>
      <c r="K3" s="66" t="s">
        <v>1331</v>
      </c>
      <c r="L3" s="66" t="s">
        <v>1330</v>
      </c>
      <c r="M3" s="66" t="s">
        <v>574</v>
      </c>
      <c r="Q3" s="3"/>
      <c r="R3" s="3"/>
      <c r="S3" s="3"/>
      <c r="T3" s="3"/>
      <c r="U3" s="3"/>
      <c r="V3" s="3"/>
      <c r="W3" s="3"/>
      <c r="X3" s="3"/>
      <c r="Y3" s="3"/>
      <c r="Z3" s="3"/>
      <c r="BA3" t="s">
        <v>519</v>
      </c>
      <c r="BC3" s="30" t="str">
        <f>val!AD3</f>
        <v/>
      </c>
      <c r="BE3" s="30" t="s">
        <v>580</v>
      </c>
      <c r="BG3">
        <v>2</v>
      </c>
      <c r="BH3" s="30" t="s">
        <v>1885</v>
      </c>
      <c r="BK3" s="30" t="str">
        <f>val!AG$2&amp;val!AJ3</f>
        <v>PKNon-Public - in state</v>
      </c>
      <c r="BL3" s="30" t="s">
        <v>1890</v>
      </c>
      <c r="BN3" s="5"/>
      <c r="BO3" s="25" t="s">
        <v>589</v>
      </c>
      <c r="BP3" s="6" t="s">
        <v>1889</v>
      </c>
      <c r="BR3" t="s">
        <v>711</v>
      </c>
      <c r="BS3" s="36"/>
      <c r="BT3" t="s">
        <v>114</v>
      </c>
      <c r="BU3" t="s">
        <v>712</v>
      </c>
      <c r="BX3" s="36"/>
      <c r="BY3" t="s">
        <v>936</v>
      </c>
      <c r="BZ3" s="36"/>
      <c r="CA3" t="s">
        <v>937</v>
      </c>
      <c r="CB3" t="s">
        <v>938</v>
      </c>
      <c r="CC3" t="s">
        <v>1767</v>
      </c>
      <c r="CF3" t="s">
        <v>1895</v>
      </c>
      <c r="CJ3" t="s">
        <v>2024</v>
      </c>
      <c r="CK3" s="36"/>
      <c r="CL3" t="s">
        <v>948</v>
      </c>
      <c r="CM3" t="s">
        <v>949</v>
      </c>
      <c r="CN3" t="s">
        <v>950</v>
      </c>
      <c r="CT3" t="s">
        <v>1497</v>
      </c>
      <c r="CU3" s="39"/>
      <c r="CV3" t="s">
        <v>1496</v>
      </c>
    </row>
    <row r="4" spans="1:100" ht="15.75" thickBot="1" x14ac:dyDescent="0.3">
      <c r="A4" s="5">
        <v>2025</v>
      </c>
      <c r="B4" s="59"/>
      <c r="C4" s="13"/>
      <c r="E4" s="80"/>
      <c r="F4" s="7"/>
      <c r="G4" s="23" t="str">
        <f>IFERROR(F4/E4,"")</f>
        <v/>
      </c>
      <c r="H4" s="12"/>
      <c r="J4" s="56" t="str">
        <f>IFERROR(
IF(
INDEX(allorgs!C$3:C$999,MATCH($I4,allorgs!$B$3:$B$999,0))=0,
"",
INDEX(allorgs!C$3:C$999,MATCH($I4,allorgs!$B$3:$B$999,0))
),
"")</f>
        <v/>
      </c>
      <c r="K4" s="57" t="str">
        <f>IFERROR(
IF(
INDEX(allorgs!D$3:D$999,MATCH($I4,allorgs!$B$3:$B$999,0))=0,
"",
INDEX(allorgs!D$3:D$999,MATCH($I4,allorgs!$B$3:$B$999,0))
),
"")</f>
        <v/>
      </c>
      <c r="L4" s="57" t="str">
        <f>IFERROR(
IF(
INDEX(allorgs!E$3:E$999,MATCH($I4,allorgs!$B$3:$B$999,0))=0,
"",
INDEX(allorgs!E$3:E$999,MATCH($I4,allorgs!$B$3:$B$999,0))
),
"")</f>
        <v/>
      </c>
      <c r="M4" s="58" t="str">
        <f>IFERROR(
IF(
INDEX(allorgs!F$3:F$999,MATCH($I4,allorgs!$B$3:$B$999,0))=0,
"",
INDEX(allorgs!F$3:F$999,MATCH($I4,allorgs!$B$3:$B$999,0))
),
"")</f>
        <v/>
      </c>
      <c r="BA4" t="s">
        <v>520</v>
      </c>
      <c r="BC4" s="30" t="str">
        <f>val!AD4</f>
        <v/>
      </c>
      <c r="BE4" s="30" t="s">
        <v>581</v>
      </c>
      <c r="BG4">
        <v>4</v>
      </c>
      <c r="BH4" s="30" t="s">
        <v>1886</v>
      </c>
      <c r="BK4" s="30" t="str">
        <f>val!AG$2&amp;val!AJ4</f>
        <v>PKPublic - out of state</v>
      </c>
      <c r="BL4" s="30" t="s">
        <v>2009</v>
      </c>
      <c r="BN4" s="5"/>
      <c r="BO4" s="29" t="str">
        <f>SendingOrgs!D4&amp;SendingOrgs!H4</f>
        <v/>
      </c>
      <c r="BP4" s="30" t="str">
        <f t="shared" ref="BP4:BP35" si="0">IFERROR(INDEX($BL$2:$BL$21,MATCH(BO4,$BK$2:$BK$21,0)),"")</f>
        <v/>
      </c>
      <c r="BR4" t="s">
        <v>1352</v>
      </c>
      <c r="BS4" s="36"/>
      <c r="BT4" t="s">
        <v>129</v>
      </c>
      <c r="BU4" t="s">
        <v>1351</v>
      </c>
      <c r="BX4" s="36"/>
      <c r="BY4" t="s">
        <v>1607</v>
      </c>
      <c r="BZ4" s="36"/>
      <c r="CA4" t="s">
        <v>94</v>
      </c>
      <c r="CB4" t="s">
        <v>873</v>
      </c>
      <c r="CC4" t="s">
        <v>1728</v>
      </c>
      <c r="CF4" t="s">
        <v>1896</v>
      </c>
      <c r="CJ4" t="s">
        <v>2025</v>
      </c>
      <c r="CK4" s="36"/>
      <c r="CL4" t="s">
        <v>1300</v>
      </c>
      <c r="CM4" t="s">
        <v>1301</v>
      </c>
      <c r="CN4" t="s">
        <v>835</v>
      </c>
      <c r="CT4" t="s">
        <v>1519</v>
      </c>
      <c r="CU4" s="39"/>
      <c r="CV4" t="s">
        <v>708</v>
      </c>
    </row>
    <row r="5" spans="1:100" ht="15.75" thickBot="1" x14ac:dyDescent="0.3">
      <c r="A5" s="5">
        <v>2025</v>
      </c>
      <c r="B5" s="12" t="str">
        <f>IF(ISBLANK(B$4),"",B$4)</f>
        <v/>
      </c>
      <c r="C5" s="13"/>
      <c r="E5" s="80"/>
      <c r="F5" s="7"/>
      <c r="G5" s="23" t="str">
        <f t="shared" ref="G5:G68" si="1">IFERROR(F5/E5,"")</f>
        <v/>
      </c>
      <c r="H5" s="12"/>
      <c r="J5" s="56" t="str">
        <f>IFERROR(
IF(
INDEX(allorgs!C$3:C$999,MATCH($I5,allorgs!$B$3:$B$999,0))=0,
"",
INDEX(allorgs!C$3:C$999,MATCH($I5,allorgs!$B$3:$B$999,0))
),
"")</f>
        <v/>
      </c>
      <c r="K5" s="57" t="str">
        <f>IFERROR(
IF(
INDEX(allorgs!D$3:D$999,MATCH($I5,allorgs!$B$3:$B$999,0))=0,
"",
INDEX(allorgs!D$3:D$999,MATCH($I5,allorgs!$B$3:$B$999,0))
),
"")</f>
        <v/>
      </c>
      <c r="L5" s="57" t="str">
        <f>IFERROR(
IF(
INDEX(allorgs!E$3:E$999,MATCH($I5,allorgs!$B$3:$B$999,0))=0,
"",
INDEX(allorgs!E$3:E$999,MATCH($I5,allorgs!$B$3:$B$999,0))
),
"")</f>
        <v/>
      </c>
      <c r="M5" s="58" t="str">
        <f>IFERROR(
IF(
INDEX(allorgs!F$3:F$999,MATCH($I5,allorgs!$B$3:$B$999,0))=0,
"",
INDEX(allorgs!F$3:F$999,MATCH($I5,allorgs!$B$3:$B$999,0))
),
"")</f>
        <v/>
      </c>
      <c r="BA5" t="s">
        <v>521</v>
      </c>
      <c r="BC5" s="30" t="str">
        <f>val!AD5</f>
        <v/>
      </c>
      <c r="BE5" s="30" t="s">
        <v>579</v>
      </c>
      <c r="BG5">
        <v>5</v>
      </c>
      <c r="BH5" s="30" t="s">
        <v>1887</v>
      </c>
      <c r="BK5" s="30" t="str">
        <f>val!AG$2&amp;val!AJ5</f>
        <v>PKNon-Public - out of state</v>
      </c>
      <c r="BL5" s="30" t="s">
        <v>2009</v>
      </c>
      <c r="BN5" s="5"/>
      <c r="BO5" s="29" t="str">
        <f>SendingOrgs!D5&amp;SendingOrgs!H5</f>
        <v/>
      </c>
      <c r="BP5" s="30" t="str">
        <f t="shared" si="0"/>
        <v/>
      </c>
      <c r="BR5" t="s">
        <v>935</v>
      </c>
      <c r="BS5" s="36"/>
      <c r="BT5" t="s">
        <v>436</v>
      </c>
      <c r="BU5" t="s">
        <v>1163</v>
      </c>
      <c r="BX5" s="36"/>
      <c r="BY5" t="s">
        <v>1628</v>
      </c>
      <c r="BZ5" s="36"/>
      <c r="CA5" t="s">
        <v>94</v>
      </c>
      <c r="CB5" t="s">
        <v>1585</v>
      </c>
      <c r="CC5" t="s">
        <v>1845</v>
      </c>
      <c r="CF5" t="s">
        <v>1897</v>
      </c>
      <c r="CJ5" t="s">
        <v>2026</v>
      </c>
      <c r="CK5" s="36"/>
      <c r="CL5" t="s">
        <v>1219</v>
      </c>
      <c r="CM5" t="s">
        <v>1220</v>
      </c>
      <c r="CN5" t="s">
        <v>835</v>
      </c>
      <c r="CT5" t="s">
        <v>1495</v>
      </c>
      <c r="CU5" s="39"/>
      <c r="CV5" t="s">
        <v>1168</v>
      </c>
    </row>
    <row r="6" spans="1:100" ht="15.75" thickBot="1" x14ac:dyDescent="0.3">
      <c r="A6" s="5">
        <v>2025</v>
      </c>
      <c r="B6" s="12" t="str">
        <f t="shared" ref="B6:B69" si="2">IF(ISBLANK(B$4),"",B$4)</f>
        <v/>
      </c>
      <c r="C6" s="13"/>
      <c r="E6" s="80"/>
      <c r="F6" s="7"/>
      <c r="G6" s="23" t="str">
        <f t="shared" si="1"/>
        <v/>
      </c>
      <c r="H6" s="12"/>
      <c r="J6" s="56" t="str">
        <f>IFERROR(
IF(
INDEX(allorgs!C$3:C$999,MATCH($I6,allorgs!$B$3:$B$999,0))=0,
"",
INDEX(allorgs!C$3:C$999,MATCH($I6,allorgs!$B$3:$B$999,0))
),
"")</f>
        <v/>
      </c>
      <c r="K6" s="57" t="str">
        <f>IFERROR(
IF(
INDEX(allorgs!D$3:D$999,MATCH($I6,allorgs!$B$3:$B$999,0))=0,
"",
INDEX(allorgs!D$3:D$999,MATCH($I6,allorgs!$B$3:$B$999,0))
),
"")</f>
        <v/>
      </c>
      <c r="L6" s="57" t="str">
        <f>IFERROR(
IF(
INDEX(allorgs!E$3:E$999,MATCH($I6,allorgs!$B$3:$B$999,0))=0,
"",
INDEX(allorgs!E$3:E$999,MATCH($I6,allorgs!$B$3:$B$999,0))
),
"")</f>
        <v/>
      </c>
      <c r="M6" s="58" t="str">
        <f>IFERROR(
IF(
INDEX(allorgs!F$3:F$999,MATCH($I6,allorgs!$B$3:$B$999,0))=0,
"",
INDEX(allorgs!F$3:F$999,MATCH($I6,allorgs!$B$3:$B$999,0))
),
"")</f>
        <v/>
      </c>
      <c r="BA6" t="s">
        <v>522</v>
      </c>
      <c r="BC6" s="30" t="str">
        <f>val!AD6</f>
        <v/>
      </c>
      <c r="BG6">
        <v>7</v>
      </c>
      <c r="BH6" s="30" t="s">
        <v>1888</v>
      </c>
      <c r="BK6" s="30" t="str">
        <f>val!AG$2&amp;val!AJ6</f>
        <v>PKPublic Tech Center - in state</v>
      </c>
      <c r="BL6" s="30"/>
      <c r="BO6" s="29" t="str">
        <f>SendingOrgs!D6&amp;SendingOrgs!H6</f>
        <v/>
      </c>
      <c r="BP6" s="30" t="str">
        <f t="shared" si="0"/>
        <v/>
      </c>
      <c r="BR6" t="s">
        <v>1052</v>
      </c>
      <c r="BS6" s="36"/>
      <c r="BT6" t="s">
        <v>141</v>
      </c>
      <c r="BU6" t="s">
        <v>1054</v>
      </c>
      <c r="BX6" s="36"/>
      <c r="BY6" t="s">
        <v>1062</v>
      </c>
      <c r="BZ6" s="36"/>
      <c r="CA6" t="s">
        <v>633</v>
      </c>
      <c r="CB6" t="s">
        <v>1063</v>
      </c>
      <c r="CC6" t="s">
        <v>1814</v>
      </c>
      <c r="CF6" t="s">
        <v>1898</v>
      </c>
      <c r="CJ6" t="s">
        <v>2027</v>
      </c>
      <c r="CK6" s="36"/>
      <c r="CL6" t="s">
        <v>1253</v>
      </c>
      <c r="CM6" t="s">
        <v>78</v>
      </c>
      <c r="CN6" t="s">
        <v>835</v>
      </c>
      <c r="CT6" t="s">
        <v>1494</v>
      </c>
      <c r="CU6" s="39"/>
      <c r="CV6" t="s">
        <v>1493</v>
      </c>
    </row>
    <row r="7" spans="1:100" ht="15.75" thickBot="1" x14ac:dyDescent="0.3">
      <c r="A7" s="5">
        <v>2025</v>
      </c>
      <c r="B7" s="12" t="str">
        <f t="shared" si="2"/>
        <v/>
      </c>
      <c r="C7" s="13"/>
      <c r="E7" s="80"/>
      <c r="F7" s="7"/>
      <c r="G7" s="23" t="str">
        <f t="shared" si="1"/>
        <v/>
      </c>
      <c r="H7" s="12"/>
      <c r="J7" s="56" t="str">
        <f>IFERROR(
IF(
INDEX(allorgs!C$3:C$999,MATCH($I7,allorgs!$B$3:$B$999,0))=0,
"",
INDEX(allorgs!C$3:C$999,MATCH($I7,allorgs!$B$3:$B$999,0))
),
"")</f>
        <v/>
      </c>
      <c r="K7" s="57" t="str">
        <f>IFERROR(
IF(
INDEX(allorgs!D$3:D$999,MATCH($I7,allorgs!$B$3:$B$999,0))=0,
"",
INDEX(allorgs!D$3:D$999,MATCH($I7,allorgs!$B$3:$B$999,0))
),
"")</f>
        <v/>
      </c>
      <c r="L7" s="57" t="str">
        <f>IFERROR(
IF(
INDEX(allorgs!E$3:E$999,MATCH($I7,allorgs!$B$3:$B$999,0))=0,
"",
INDEX(allorgs!E$3:E$999,MATCH($I7,allorgs!$B$3:$B$999,0))
),
"")</f>
        <v/>
      </c>
      <c r="M7" s="58" t="str">
        <f>IFERROR(
IF(
INDEX(allorgs!F$3:F$999,MATCH($I7,allorgs!$B$3:$B$999,0))=0,
"",
INDEX(allorgs!F$3:F$999,MATCH($I7,allorgs!$B$3:$B$999,0))
),
"")</f>
        <v/>
      </c>
      <c r="BA7" t="s">
        <v>523</v>
      </c>
      <c r="BC7" s="30" t="str">
        <f>val!AD7</f>
        <v/>
      </c>
      <c r="BK7" s="30" t="str">
        <f>val!AG$3&amp;val!AJ2</f>
        <v>Elem (K-6)Public - in state</v>
      </c>
      <c r="BL7" s="30" t="s">
        <v>2007</v>
      </c>
      <c r="BO7" s="29" t="str">
        <f>SendingOrgs!D7&amp;SendingOrgs!H7</f>
        <v/>
      </c>
      <c r="BP7" s="30" t="str">
        <f t="shared" si="0"/>
        <v/>
      </c>
      <c r="BR7" t="s">
        <v>965</v>
      </c>
      <c r="BS7" s="36"/>
      <c r="BT7" t="s">
        <v>183</v>
      </c>
      <c r="BU7" t="s">
        <v>966</v>
      </c>
      <c r="BX7" s="36"/>
      <c r="BY7" t="s">
        <v>731</v>
      </c>
      <c r="BZ7" s="36"/>
      <c r="CA7" t="s">
        <v>732</v>
      </c>
      <c r="CB7" t="s">
        <v>733</v>
      </c>
      <c r="CC7" t="s">
        <v>1735</v>
      </c>
      <c r="CF7" t="s">
        <v>1899</v>
      </c>
      <c r="CJ7" t="s">
        <v>2028</v>
      </c>
      <c r="CK7" s="36"/>
      <c r="CL7" t="s">
        <v>2021</v>
      </c>
      <c r="CM7" t="s">
        <v>1084</v>
      </c>
      <c r="CN7" t="s">
        <v>835</v>
      </c>
      <c r="CT7" t="s">
        <v>716</v>
      </c>
      <c r="CU7" s="39"/>
      <c r="CV7" t="s">
        <v>717</v>
      </c>
    </row>
    <row r="8" spans="1:100" ht="15.75" thickBot="1" x14ac:dyDescent="0.3">
      <c r="A8" s="5">
        <v>2025</v>
      </c>
      <c r="B8" s="12" t="str">
        <f t="shared" si="2"/>
        <v/>
      </c>
      <c r="C8" s="13"/>
      <c r="E8" s="80"/>
      <c r="F8" s="7"/>
      <c r="G8" s="23" t="str">
        <f t="shared" si="1"/>
        <v/>
      </c>
      <c r="H8" s="12"/>
      <c r="J8" s="56" t="str">
        <f>IFERROR(
IF(
INDEX(allorgs!C$3:C$999,MATCH($I8,allorgs!$B$3:$B$999,0))=0,
"",
INDEX(allorgs!C$3:C$999,MATCH($I8,allorgs!$B$3:$B$999,0))
),
"")</f>
        <v/>
      </c>
      <c r="K8" s="57" t="str">
        <f>IFERROR(
IF(
INDEX(allorgs!D$3:D$999,MATCH($I8,allorgs!$B$3:$B$999,0))=0,
"",
INDEX(allorgs!D$3:D$999,MATCH($I8,allorgs!$B$3:$B$999,0))
),
"")</f>
        <v/>
      </c>
      <c r="L8" s="57" t="str">
        <f>IFERROR(
IF(
INDEX(allorgs!E$3:E$999,MATCH($I8,allorgs!$B$3:$B$999,0))=0,
"",
INDEX(allorgs!E$3:E$999,MATCH($I8,allorgs!$B$3:$B$999,0))
),
"")</f>
        <v/>
      </c>
      <c r="M8" s="58" t="str">
        <f>IFERROR(
IF(
INDEX(allorgs!F$3:F$999,MATCH($I8,allorgs!$B$3:$B$999,0))=0,
"",
INDEX(allorgs!F$3:F$999,MATCH($I8,allorgs!$B$3:$B$999,0))
),
"")</f>
        <v/>
      </c>
      <c r="BA8" t="s">
        <v>524</v>
      </c>
      <c r="BC8" s="30" t="str">
        <f>val!AD8</f>
        <v/>
      </c>
      <c r="BK8" s="30" t="str">
        <f>val!AG$3&amp;val!AJ3</f>
        <v>Elem (K-6)Non-Public - in state</v>
      </c>
      <c r="BL8" s="30" t="s">
        <v>2008</v>
      </c>
      <c r="BO8" s="29" t="str">
        <f>SendingOrgs!D8&amp;SendingOrgs!H8</f>
        <v/>
      </c>
      <c r="BP8" s="30" t="str">
        <f t="shared" si="0"/>
        <v/>
      </c>
      <c r="BR8" t="s">
        <v>1112</v>
      </c>
      <c r="BS8" s="36"/>
      <c r="BT8" t="s">
        <v>421</v>
      </c>
      <c r="BU8" t="s">
        <v>1113</v>
      </c>
      <c r="BX8" s="36"/>
      <c r="BY8" t="s">
        <v>1334</v>
      </c>
      <c r="BZ8" s="36"/>
      <c r="CA8" t="s">
        <v>937</v>
      </c>
      <c r="CB8" t="s">
        <v>1335</v>
      </c>
      <c r="CC8" t="s">
        <v>1812</v>
      </c>
      <c r="CF8" t="s">
        <v>1900</v>
      </c>
      <c r="CJ8" t="s">
        <v>2029</v>
      </c>
      <c r="CK8" s="36"/>
      <c r="CL8" t="s">
        <v>1284</v>
      </c>
      <c r="CM8" t="s">
        <v>1285</v>
      </c>
      <c r="CN8" t="s">
        <v>835</v>
      </c>
      <c r="CT8" t="s">
        <v>1535</v>
      </c>
      <c r="CU8" s="39"/>
      <c r="CV8" t="s">
        <v>1534</v>
      </c>
    </row>
    <row r="9" spans="1:100" ht="15.75" thickBot="1" x14ac:dyDescent="0.3">
      <c r="A9" s="5">
        <v>2025</v>
      </c>
      <c r="B9" s="12" t="str">
        <f t="shared" si="2"/>
        <v/>
      </c>
      <c r="C9" s="13"/>
      <c r="E9" s="80"/>
      <c r="F9" s="7"/>
      <c r="G9" s="23" t="str">
        <f t="shared" si="1"/>
        <v/>
      </c>
      <c r="H9" s="12"/>
      <c r="J9" s="56" t="str">
        <f>IFERROR(
IF(
INDEX(allorgs!C$3:C$999,MATCH($I9,allorgs!$B$3:$B$999,0))=0,
"",
INDEX(allorgs!C$3:C$999,MATCH($I9,allorgs!$B$3:$B$999,0))
),
"")</f>
        <v/>
      </c>
      <c r="K9" s="57" t="str">
        <f>IFERROR(
IF(
INDEX(allorgs!D$3:D$999,MATCH($I9,allorgs!$B$3:$B$999,0))=0,
"",
INDEX(allorgs!D$3:D$999,MATCH($I9,allorgs!$B$3:$B$999,0))
),
"")</f>
        <v/>
      </c>
      <c r="L9" s="57" t="str">
        <f>IFERROR(
IF(
INDEX(allorgs!E$3:E$999,MATCH($I9,allorgs!$B$3:$B$999,0))=0,
"",
INDEX(allorgs!E$3:E$999,MATCH($I9,allorgs!$B$3:$B$999,0))
),
"")</f>
        <v/>
      </c>
      <c r="M9" s="58" t="str">
        <f>IFERROR(
IF(
INDEX(allorgs!F$3:F$999,MATCH($I9,allorgs!$B$3:$B$999,0))=0,
"",
INDEX(allorgs!F$3:F$999,MATCH($I9,allorgs!$B$3:$B$999,0))
),
"")</f>
        <v/>
      </c>
      <c r="BA9" t="s">
        <v>525</v>
      </c>
      <c r="BC9" s="30" t="str">
        <f>val!AD9</f>
        <v/>
      </c>
      <c r="BK9" s="30" t="str">
        <f>val!AG$3&amp;val!AJ4</f>
        <v>Elem (K-6)Public - out of state</v>
      </c>
      <c r="BL9" s="30" t="s">
        <v>2009</v>
      </c>
      <c r="BO9" s="29" t="str">
        <f>SendingOrgs!D9&amp;SendingOrgs!H9</f>
        <v/>
      </c>
      <c r="BP9" s="30" t="str">
        <f t="shared" si="0"/>
        <v/>
      </c>
      <c r="BR9" t="s">
        <v>932</v>
      </c>
      <c r="BS9" s="36"/>
      <c r="BT9" t="s">
        <v>934</v>
      </c>
      <c r="BU9" t="s">
        <v>934</v>
      </c>
      <c r="BX9" s="36"/>
      <c r="BY9" t="s">
        <v>683</v>
      </c>
      <c r="BZ9" s="36"/>
      <c r="CA9" t="s">
        <v>619</v>
      </c>
      <c r="CB9" t="s">
        <v>684</v>
      </c>
      <c r="CC9" t="s">
        <v>1678</v>
      </c>
      <c r="CF9" t="s">
        <v>1901</v>
      </c>
      <c r="CJ9" t="s">
        <v>2030</v>
      </c>
      <c r="CK9" s="36"/>
      <c r="CL9" t="s">
        <v>833</v>
      </c>
      <c r="CM9" t="s">
        <v>834</v>
      </c>
      <c r="CN9" t="s">
        <v>835</v>
      </c>
      <c r="CT9" t="s">
        <v>1518</v>
      </c>
      <c r="CU9" s="39"/>
      <c r="CV9" t="s">
        <v>1517</v>
      </c>
    </row>
    <row r="10" spans="1:100" ht="15.75" thickBot="1" x14ac:dyDescent="0.3">
      <c r="A10" s="5">
        <v>2025</v>
      </c>
      <c r="B10" s="12" t="str">
        <f t="shared" si="2"/>
        <v/>
      </c>
      <c r="C10" s="13"/>
      <c r="E10" s="80"/>
      <c r="F10" s="7"/>
      <c r="G10" s="23" t="str">
        <f t="shared" si="1"/>
        <v/>
      </c>
      <c r="H10" s="12"/>
      <c r="J10" s="56" t="str">
        <f>IFERROR(
IF(
INDEX(allorgs!C$3:C$999,MATCH($I10,allorgs!$B$3:$B$999,0))=0,
"",
INDEX(allorgs!C$3:C$999,MATCH($I10,allorgs!$B$3:$B$999,0))
),
"")</f>
        <v/>
      </c>
      <c r="K10" s="57" t="str">
        <f>IFERROR(
IF(
INDEX(allorgs!D$3:D$999,MATCH($I10,allorgs!$B$3:$B$999,0))=0,
"",
INDEX(allorgs!D$3:D$999,MATCH($I10,allorgs!$B$3:$B$999,0))
),
"")</f>
        <v/>
      </c>
      <c r="L10" s="57" t="str">
        <f>IFERROR(
IF(
INDEX(allorgs!E$3:E$999,MATCH($I10,allorgs!$B$3:$B$999,0))=0,
"",
INDEX(allorgs!E$3:E$999,MATCH($I10,allorgs!$B$3:$B$999,0))
),
"")</f>
        <v/>
      </c>
      <c r="M10" s="58" t="str">
        <f>IFERROR(
IF(
INDEX(allorgs!F$3:F$999,MATCH($I10,allorgs!$B$3:$B$999,0))=0,
"",
INDEX(allorgs!F$3:F$999,MATCH($I10,allorgs!$B$3:$B$999,0))
),
"")</f>
        <v/>
      </c>
      <c r="BA10" t="s">
        <v>526</v>
      </c>
      <c r="BC10" s="30" t="str">
        <f>val!AD10</f>
        <v/>
      </c>
      <c r="BK10" s="30" t="str">
        <f>val!AG$3&amp;val!AJ5</f>
        <v>Elem (K-6)Non-Public - out of state</v>
      </c>
      <c r="BL10" s="30" t="s">
        <v>2009</v>
      </c>
      <c r="BO10" s="29" t="str">
        <f>SendingOrgs!D10&amp;SendingOrgs!H10</f>
        <v/>
      </c>
      <c r="BP10" s="30" t="str">
        <f t="shared" si="0"/>
        <v/>
      </c>
      <c r="BR10" t="s">
        <v>1057</v>
      </c>
      <c r="BS10" s="36"/>
      <c r="BT10" t="s">
        <v>242</v>
      </c>
      <c r="BU10" t="s">
        <v>1058</v>
      </c>
      <c r="BX10" s="36"/>
      <c r="BY10" t="s">
        <v>1336</v>
      </c>
      <c r="BZ10" s="36"/>
      <c r="CA10" t="s">
        <v>1337</v>
      </c>
      <c r="CB10" t="s">
        <v>1338</v>
      </c>
      <c r="CC10" t="s">
        <v>1652</v>
      </c>
      <c r="CF10" t="s">
        <v>1902</v>
      </c>
      <c r="CJ10" t="s">
        <v>2031</v>
      </c>
      <c r="CK10" s="36"/>
      <c r="CL10" t="s">
        <v>811</v>
      </c>
      <c r="CM10" t="s">
        <v>812</v>
      </c>
      <c r="CN10" t="s">
        <v>835</v>
      </c>
      <c r="CT10" t="s">
        <v>1341</v>
      </c>
      <c r="CU10" s="39"/>
      <c r="CV10" t="s">
        <v>1340</v>
      </c>
    </row>
    <row r="11" spans="1:100" ht="15.75" thickBot="1" x14ac:dyDescent="0.3">
      <c r="A11" s="5">
        <v>2025</v>
      </c>
      <c r="B11" s="12" t="str">
        <f t="shared" si="2"/>
        <v/>
      </c>
      <c r="C11" s="13"/>
      <c r="E11" s="80"/>
      <c r="F11" s="7"/>
      <c r="G11" s="23" t="str">
        <f t="shared" si="1"/>
        <v/>
      </c>
      <c r="H11" s="12"/>
      <c r="J11" s="56" t="str">
        <f>IFERROR(
IF(
INDEX(allorgs!C$3:C$999,MATCH($I11,allorgs!$B$3:$B$999,0))=0,
"",
INDEX(allorgs!C$3:C$999,MATCH($I11,allorgs!$B$3:$B$999,0))
),
"")</f>
        <v/>
      </c>
      <c r="K11" s="57" t="str">
        <f>IFERROR(
IF(
INDEX(allorgs!D$3:D$999,MATCH($I11,allorgs!$B$3:$B$999,0))=0,
"",
INDEX(allorgs!D$3:D$999,MATCH($I11,allorgs!$B$3:$B$999,0))
),
"")</f>
        <v/>
      </c>
      <c r="L11" s="57" t="str">
        <f>IFERROR(
IF(
INDEX(allorgs!E$3:E$999,MATCH($I11,allorgs!$B$3:$B$999,0))=0,
"",
INDEX(allorgs!E$3:E$999,MATCH($I11,allorgs!$B$3:$B$999,0))
),
"")</f>
        <v/>
      </c>
      <c r="M11" s="58" t="str">
        <f>IFERROR(
IF(
INDEX(allorgs!F$3:F$999,MATCH($I11,allorgs!$B$3:$B$999,0))=0,
"",
INDEX(allorgs!F$3:F$999,MATCH($I11,allorgs!$B$3:$B$999,0))
),
"")</f>
        <v/>
      </c>
      <c r="BA11" t="s">
        <v>527</v>
      </c>
      <c r="BC11" s="30" t="str">
        <f>val!AD11</f>
        <v/>
      </c>
      <c r="BK11" s="30" t="str">
        <f>val!AG$3&amp;val!AJ6</f>
        <v>Elem (K-6)Public Tech Center - in state</v>
      </c>
      <c r="BL11" s="30"/>
      <c r="BO11" s="29" t="str">
        <f>SendingOrgs!D11&amp;SendingOrgs!H11</f>
        <v/>
      </c>
      <c r="BP11" s="30" t="str">
        <f t="shared" si="0"/>
        <v/>
      </c>
      <c r="BR11" t="s">
        <v>1055</v>
      </c>
      <c r="BS11" s="36"/>
      <c r="BT11" t="s">
        <v>166</v>
      </c>
      <c r="BU11" t="s">
        <v>1056</v>
      </c>
      <c r="BX11" s="36"/>
      <c r="BY11" t="s">
        <v>1597</v>
      </c>
      <c r="BZ11" s="36"/>
      <c r="CA11" t="s">
        <v>197</v>
      </c>
      <c r="CB11" t="s">
        <v>1172</v>
      </c>
      <c r="CC11" t="s">
        <v>1660</v>
      </c>
      <c r="CF11" t="s">
        <v>1903</v>
      </c>
      <c r="CJ11" t="s">
        <v>2032</v>
      </c>
      <c r="CK11" s="36"/>
      <c r="CL11" t="s">
        <v>846</v>
      </c>
      <c r="CM11" t="s">
        <v>847</v>
      </c>
      <c r="CN11" t="s">
        <v>835</v>
      </c>
      <c r="CT11" t="s">
        <v>1487</v>
      </c>
      <c r="CU11" s="39"/>
      <c r="CV11" t="s">
        <v>1486</v>
      </c>
    </row>
    <row r="12" spans="1:100" ht="15.75" thickBot="1" x14ac:dyDescent="0.3">
      <c r="A12" s="5">
        <v>2025</v>
      </c>
      <c r="B12" s="12" t="str">
        <f t="shared" si="2"/>
        <v/>
      </c>
      <c r="C12" s="13"/>
      <c r="E12" s="80"/>
      <c r="F12" s="7"/>
      <c r="G12" s="23" t="str">
        <f t="shared" si="1"/>
        <v/>
      </c>
      <c r="H12" s="12"/>
      <c r="J12" s="56" t="str">
        <f>IFERROR(
IF(
INDEX(allorgs!C$3:C$999,MATCH($I12,allorgs!$B$3:$B$999,0))=0,
"",
INDEX(allorgs!C$3:C$999,MATCH($I12,allorgs!$B$3:$B$999,0))
),
"")</f>
        <v/>
      </c>
      <c r="K12" s="57" t="str">
        <f>IFERROR(
IF(
INDEX(allorgs!D$3:D$999,MATCH($I12,allorgs!$B$3:$B$999,0))=0,
"",
INDEX(allorgs!D$3:D$999,MATCH($I12,allorgs!$B$3:$B$999,0))
),
"")</f>
        <v/>
      </c>
      <c r="L12" s="57" t="str">
        <f>IFERROR(
IF(
INDEX(allorgs!E$3:E$999,MATCH($I12,allorgs!$B$3:$B$999,0))=0,
"",
INDEX(allorgs!E$3:E$999,MATCH($I12,allorgs!$B$3:$B$999,0))
),
"")</f>
        <v/>
      </c>
      <c r="M12" s="58" t="str">
        <f>IFERROR(
IF(
INDEX(allorgs!F$3:F$999,MATCH($I12,allorgs!$B$3:$B$999,0))=0,
"",
INDEX(allorgs!F$3:F$999,MATCH($I12,allorgs!$B$3:$B$999,0))
),
"")</f>
        <v/>
      </c>
      <c r="BA12" t="s">
        <v>528</v>
      </c>
      <c r="BC12" s="30" t="str">
        <f>val!AD12</f>
        <v/>
      </c>
      <c r="BK12" s="30" t="str">
        <f>val!AG$4&amp;val!AJ2</f>
        <v>Sec (7-12)Public - in state</v>
      </c>
      <c r="BL12" s="30" t="s">
        <v>2007</v>
      </c>
      <c r="BO12" s="29" t="str">
        <f>SendingOrgs!D12&amp;SendingOrgs!H12</f>
        <v/>
      </c>
      <c r="BP12" s="30" t="str">
        <f t="shared" si="0"/>
        <v/>
      </c>
      <c r="BR12" t="s">
        <v>709</v>
      </c>
      <c r="BS12" s="36"/>
      <c r="BT12" t="s">
        <v>496</v>
      </c>
      <c r="BU12" t="s">
        <v>710</v>
      </c>
      <c r="BX12" s="36"/>
      <c r="BY12" t="s">
        <v>874</v>
      </c>
      <c r="BZ12" s="36"/>
      <c r="CA12" t="s">
        <v>94</v>
      </c>
      <c r="CB12" t="s">
        <v>1596</v>
      </c>
      <c r="CC12" t="s">
        <v>1877</v>
      </c>
      <c r="CF12" t="s">
        <v>1904</v>
      </c>
      <c r="CJ12" t="s">
        <v>2033</v>
      </c>
      <c r="CK12" s="36"/>
      <c r="CL12" t="s">
        <v>844</v>
      </c>
      <c r="CM12" t="s">
        <v>845</v>
      </c>
      <c r="CN12" t="s">
        <v>835</v>
      </c>
      <c r="CT12" s="28" t="s">
        <v>1543</v>
      </c>
      <c r="CU12" s="39"/>
      <c r="CV12" t="s">
        <v>1299</v>
      </c>
    </row>
    <row r="13" spans="1:100" ht="15.75" thickBot="1" x14ac:dyDescent="0.3">
      <c r="A13" s="5">
        <v>2025</v>
      </c>
      <c r="B13" s="12" t="str">
        <f t="shared" si="2"/>
        <v/>
      </c>
      <c r="C13" s="13"/>
      <c r="E13" s="80"/>
      <c r="F13" s="7"/>
      <c r="G13" s="23" t="str">
        <f t="shared" si="1"/>
        <v/>
      </c>
      <c r="H13" s="12"/>
      <c r="J13" s="56" t="str">
        <f>IFERROR(
IF(
INDEX(allorgs!C$3:C$999,MATCH($I13,allorgs!$B$3:$B$999,0))=0,
"",
INDEX(allorgs!C$3:C$999,MATCH($I13,allorgs!$B$3:$B$999,0))
),
"")</f>
        <v/>
      </c>
      <c r="K13" s="57" t="str">
        <f>IFERROR(
IF(
INDEX(allorgs!D$3:D$999,MATCH($I13,allorgs!$B$3:$B$999,0))=0,
"",
INDEX(allorgs!D$3:D$999,MATCH($I13,allorgs!$B$3:$B$999,0))
),
"")</f>
        <v/>
      </c>
      <c r="L13" s="57" t="str">
        <f>IFERROR(
IF(
INDEX(allorgs!E$3:E$999,MATCH($I13,allorgs!$B$3:$B$999,0))=0,
"",
INDEX(allorgs!E$3:E$999,MATCH($I13,allorgs!$B$3:$B$999,0))
),
"")</f>
        <v/>
      </c>
      <c r="M13" s="58" t="str">
        <f>IFERROR(
IF(
INDEX(allorgs!F$3:F$999,MATCH($I13,allorgs!$B$3:$B$999,0))=0,
"",
INDEX(allorgs!F$3:F$999,MATCH($I13,allorgs!$B$3:$B$999,0))
),
"")</f>
        <v/>
      </c>
      <c r="BA13" t="s">
        <v>529</v>
      </c>
      <c r="BC13" s="30" t="str">
        <f>val!AD13</f>
        <v/>
      </c>
      <c r="BK13" s="30" t="str">
        <f>val!AG$4&amp;val!AJ3</f>
        <v>Sec (7-12)Non-Public - in state</v>
      </c>
      <c r="BL13" s="30" t="s">
        <v>2008</v>
      </c>
      <c r="BO13" s="29" t="str">
        <f>SendingOrgs!D13&amp;SendingOrgs!H13</f>
        <v/>
      </c>
      <c r="BP13" s="30" t="str">
        <f t="shared" si="0"/>
        <v/>
      </c>
      <c r="BR13" t="s">
        <v>1121</v>
      </c>
      <c r="BS13" s="36"/>
      <c r="BT13" t="s">
        <v>216</v>
      </c>
      <c r="BU13" t="s">
        <v>1122</v>
      </c>
      <c r="BX13" s="36"/>
      <c r="BY13" t="s">
        <v>881</v>
      </c>
      <c r="BZ13" s="36"/>
      <c r="CA13" t="s">
        <v>619</v>
      </c>
      <c r="CB13" t="s">
        <v>882</v>
      </c>
      <c r="CC13" t="s">
        <v>1732</v>
      </c>
      <c r="CF13" t="s">
        <v>1905</v>
      </c>
      <c r="CJ13" t="s">
        <v>2034</v>
      </c>
      <c r="CK13" s="36"/>
      <c r="CL13" t="s">
        <v>987</v>
      </c>
      <c r="CM13" t="s">
        <v>988</v>
      </c>
      <c r="CN13" t="s">
        <v>835</v>
      </c>
      <c r="CT13" t="s">
        <v>1343</v>
      </c>
      <c r="CU13" s="39"/>
      <c r="CV13" t="s">
        <v>1342</v>
      </c>
    </row>
    <row r="14" spans="1:100" ht="15.75" thickBot="1" x14ac:dyDescent="0.3">
      <c r="A14" s="5">
        <v>2025</v>
      </c>
      <c r="B14" s="12" t="str">
        <f t="shared" si="2"/>
        <v/>
      </c>
      <c r="C14" s="13"/>
      <c r="E14" s="80"/>
      <c r="F14" s="7"/>
      <c r="G14" s="23" t="str">
        <f t="shared" si="1"/>
        <v/>
      </c>
      <c r="H14" s="12"/>
      <c r="J14" s="56" t="str">
        <f>IFERROR(
IF(
INDEX(allorgs!C$3:C$999,MATCH($I14,allorgs!$B$3:$B$999,0))=0,
"",
INDEX(allorgs!C$3:C$999,MATCH($I14,allorgs!$B$3:$B$999,0))
),
"")</f>
        <v/>
      </c>
      <c r="K14" s="57" t="str">
        <f>IFERROR(
IF(
INDEX(allorgs!D$3:D$999,MATCH($I14,allorgs!$B$3:$B$999,0))=0,
"",
INDEX(allorgs!D$3:D$999,MATCH($I14,allorgs!$B$3:$B$999,0))
),
"")</f>
        <v/>
      </c>
      <c r="L14" s="57" t="str">
        <f>IFERROR(
IF(
INDEX(allorgs!E$3:E$999,MATCH($I14,allorgs!$B$3:$B$999,0))=0,
"",
INDEX(allorgs!E$3:E$999,MATCH($I14,allorgs!$B$3:$B$999,0))
),
"")</f>
        <v/>
      </c>
      <c r="M14" s="58" t="str">
        <f>IFERROR(
IF(
INDEX(allorgs!F$3:F$999,MATCH($I14,allorgs!$B$3:$B$999,0))=0,
"",
INDEX(allorgs!F$3:F$999,MATCH($I14,allorgs!$B$3:$B$999,0))
),
"")</f>
        <v/>
      </c>
      <c r="BA14" t="s">
        <v>530</v>
      </c>
      <c r="BC14" s="30" t="str">
        <f>val!AD14</f>
        <v/>
      </c>
      <c r="BK14" s="30" t="str">
        <f>val!AG$4&amp;val!AJ4</f>
        <v>Sec (7-12)Public - out of state</v>
      </c>
      <c r="BL14" s="30" t="s">
        <v>2009</v>
      </c>
      <c r="BO14" s="29" t="str">
        <f>SendingOrgs!D14&amp;SendingOrgs!H14</f>
        <v/>
      </c>
      <c r="BP14" s="30" t="str">
        <f t="shared" si="0"/>
        <v/>
      </c>
      <c r="BR14" t="s">
        <v>953</v>
      </c>
      <c r="BS14" s="36"/>
      <c r="BT14" t="s">
        <v>202</v>
      </c>
      <c r="BU14" t="s">
        <v>954</v>
      </c>
      <c r="BX14" s="36"/>
      <c r="BY14" t="s">
        <v>955</v>
      </c>
      <c r="BZ14" s="36"/>
      <c r="CA14" t="s">
        <v>937</v>
      </c>
      <c r="CB14" t="s">
        <v>956</v>
      </c>
      <c r="CC14" t="s">
        <v>1764</v>
      </c>
      <c r="CF14" t="s">
        <v>1907</v>
      </c>
      <c r="CJ14" t="s">
        <v>2035</v>
      </c>
      <c r="CK14" s="36"/>
      <c r="CL14" t="s">
        <v>647</v>
      </c>
      <c r="CM14" t="s">
        <v>647</v>
      </c>
      <c r="CN14" t="s">
        <v>835</v>
      </c>
      <c r="CT14" s="28" t="s">
        <v>1560</v>
      </c>
      <c r="CU14" s="39"/>
      <c r="CV14" t="s">
        <v>1070</v>
      </c>
    </row>
    <row r="15" spans="1:100" ht="15.75" thickBot="1" x14ac:dyDescent="0.3">
      <c r="A15" s="5">
        <v>2025</v>
      </c>
      <c r="B15" s="12" t="str">
        <f t="shared" si="2"/>
        <v/>
      </c>
      <c r="C15" s="13"/>
      <c r="E15" s="80"/>
      <c r="F15" s="7"/>
      <c r="G15" s="23" t="str">
        <f t="shared" si="1"/>
        <v/>
      </c>
      <c r="H15" s="12"/>
      <c r="J15" s="56" t="str">
        <f>IFERROR(
IF(
INDEX(allorgs!C$3:C$999,MATCH($I15,allorgs!$B$3:$B$999,0))=0,
"",
INDEX(allorgs!C$3:C$999,MATCH($I15,allorgs!$B$3:$B$999,0))
),
"")</f>
        <v/>
      </c>
      <c r="K15" s="57" t="str">
        <f>IFERROR(
IF(
INDEX(allorgs!D$3:D$999,MATCH($I15,allorgs!$B$3:$B$999,0))=0,
"",
INDEX(allorgs!D$3:D$999,MATCH($I15,allorgs!$B$3:$B$999,0))
),
"")</f>
        <v/>
      </c>
      <c r="L15" s="57" t="str">
        <f>IFERROR(
IF(
INDEX(allorgs!E$3:E$999,MATCH($I15,allorgs!$B$3:$B$999,0))=0,
"",
INDEX(allorgs!E$3:E$999,MATCH($I15,allorgs!$B$3:$B$999,0))
),
"")</f>
        <v/>
      </c>
      <c r="M15" s="58" t="str">
        <f>IFERROR(
IF(
INDEX(allorgs!F$3:F$999,MATCH($I15,allorgs!$B$3:$B$999,0))=0,
"",
INDEX(allorgs!F$3:F$999,MATCH($I15,allorgs!$B$3:$B$999,0))
),
"")</f>
        <v/>
      </c>
      <c r="BA15" t="s">
        <v>531</v>
      </c>
      <c r="BC15" s="30" t="str">
        <f>val!AD15</f>
        <v/>
      </c>
      <c r="BK15" s="30" t="str">
        <f>val!AG$4&amp;val!AJ5</f>
        <v>Sec (7-12)Non-Public - out of state</v>
      </c>
      <c r="BL15" s="30" t="s">
        <v>2009</v>
      </c>
      <c r="BO15" s="29" t="str">
        <f>SendingOrgs!D15&amp;SendingOrgs!H15</f>
        <v/>
      </c>
      <c r="BP15" s="30" t="str">
        <f t="shared" si="0"/>
        <v/>
      </c>
      <c r="BR15" t="s">
        <v>718</v>
      </c>
      <c r="BS15" s="36"/>
      <c r="BT15" t="s">
        <v>512</v>
      </c>
      <c r="BU15" t="s">
        <v>1188</v>
      </c>
      <c r="BX15" s="36"/>
      <c r="BY15" t="s">
        <v>1631</v>
      </c>
      <c r="BZ15" s="36"/>
      <c r="CA15" t="s">
        <v>1419</v>
      </c>
      <c r="CB15" t="s">
        <v>1588</v>
      </c>
      <c r="CC15" t="s">
        <v>1848</v>
      </c>
      <c r="CF15" t="s">
        <v>1908</v>
      </c>
      <c r="CJ15" t="s">
        <v>2036</v>
      </c>
      <c r="CK15" s="36"/>
      <c r="CL15" t="s">
        <v>1109</v>
      </c>
      <c r="CM15" t="s">
        <v>2018</v>
      </c>
      <c r="CN15" t="s">
        <v>1110</v>
      </c>
      <c r="CT15" t="s">
        <v>1521</v>
      </c>
      <c r="CU15" s="39"/>
      <c r="CV15" t="s">
        <v>1520</v>
      </c>
    </row>
    <row r="16" spans="1:100" ht="15.75" thickBot="1" x14ac:dyDescent="0.3">
      <c r="A16" s="5">
        <v>2025</v>
      </c>
      <c r="B16" s="12" t="str">
        <f t="shared" si="2"/>
        <v/>
      </c>
      <c r="C16" s="13"/>
      <c r="E16" s="80"/>
      <c r="F16" s="7"/>
      <c r="G16" s="23" t="str">
        <f t="shared" si="1"/>
        <v/>
      </c>
      <c r="H16" s="12"/>
      <c r="J16" s="56" t="str">
        <f>IFERROR(
IF(
INDEX(allorgs!C$3:C$999,MATCH($I16,allorgs!$B$3:$B$999,0))=0,
"",
INDEX(allorgs!C$3:C$999,MATCH($I16,allorgs!$B$3:$B$999,0))
),
"")</f>
        <v/>
      </c>
      <c r="K16" s="57" t="str">
        <f>IFERROR(
IF(
INDEX(allorgs!D$3:D$999,MATCH($I16,allorgs!$B$3:$B$999,0))=0,
"",
INDEX(allorgs!D$3:D$999,MATCH($I16,allorgs!$B$3:$B$999,0))
),
"")</f>
        <v/>
      </c>
      <c r="L16" s="57" t="str">
        <f>IFERROR(
IF(
INDEX(allorgs!E$3:E$999,MATCH($I16,allorgs!$B$3:$B$999,0))=0,
"",
INDEX(allorgs!E$3:E$999,MATCH($I16,allorgs!$B$3:$B$999,0))
),
"")</f>
        <v/>
      </c>
      <c r="M16" s="58" t="str">
        <f>IFERROR(
IF(
INDEX(allorgs!F$3:F$999,MATCH($I16,allorgs!$B$3:$B$999,0))=0,
"",
INDEX(allorgs!F$3:F$999,MATCH($I16,allorgs!$B$3:$B$999,0))
),
"")</f>
        <v/>
      </c>
      <c r="BA16" t="s">
        <v>532</v>
      </c>
      <c r="BC16" s="30" t="str">
        <f>val!AD16</f>
        <v/>
      </c>
      <c r="BK16" s="30" t="str">
        <f>val!AG$4&amp;val!AJ6</f>
        <v>Sec (7-12)Public Tech Center - in state</v>
      </c>
      <c r="BL16" s="30"/>
      <c r="BO16" s="29" t="str">
        <f>SendingOrgs!D16&amp;SendingOrgs!H16</f>
        <v/>
      </c>
      <c r="BP16" s="30" t="str">
        <f t="shared" si="0"/>
        <v/>
      </c>
      <c r="BR16" t="s">
        <v>772</v>
      </c>
      <c r="BS16" s="36"/>
      <c r="BT16" t="s">
        <v>507</v>
      </c>
      <c r="BU16" t="s">
        <v>773</v>
      </c>
      <c r="BX16" s="36"/>
      <c r="BY16" t="s">
        <v>951</v>
      </c>
      <c r="BZ16" s="36"/>
      <c r="CA16" t="s">
        <v>930</v>
      </c>
      <c r="CB16" t="s">
        <v>952</v>
      </c>
      <c r="CC16" t="s">
        <v>1757</v>
      </c>
      <c r="CF16" t="s">
        <v>1909</v>
      </c>
      <c r="CJ16" t="s">
        <v>2037</v>
      </c>
      <c r="CK16" s="36"/>
      <c r="CL16" t="s">
        <v>1194</v>
      </c>
      <c r="CM16" t="s">
        <v>1195</v>
      </c>
      <c r="CN16" t="s">
        <v>787</v>
      </c>
      <c r="CT16" t="s">
        <v>1345</v>
      </c>
      <c r="CU16" s="39"/>
      <c r="CV16" t="s">
        <v>1344</v>
      </c>
    </row>
    <row r="17" spans="1:100" ht="15.75" thickBot="1" x14ac:dyDescent="0.3">
      <c r="A17" s="5">
        <v>2025</v>
      </c>
      <c r="B17" s="12" t="str">
        <f t="shared" si="2"/>
        <v/>
      </c>
      <c r="C17" s="13"/>
      <c r="E17" s="80"/>
      <c r="F17" s="7"/>
      <c r="G17" s="23" t="str">
        <f t="shared" si="1"/>
        <v/>
      </c>
      <c r="H17" s="12"/>
      <c r="J17" s="56" t="str">
        <f>IFERROR(
IF(
INDEX(allorgs!C$3:C$999,MATCH($I17,allorgs!$B$3:$B$999,0))=0,
"",
INDEX(allorgs!C$3:C$999,MATCH($I17,allorgs!$B$3:$B$999,0))
),
"")</f>
        <v/>
      </c>
      <c r="K17" s="57" t="str">
        <f>IFERROR(
IF(
INDEX(allorgs!D$3:D$999,MATCH($I17,allorgs!$B$3:$B$999,0))=0,
"",
INDEX(allorgs!D$3:D$999,MATCH($I17,allorgs!$B$3:$B$999,0))
),
"")</f>
        <v/>
      </c>
      <c r="L17" s="57" t="str">
        <f>IFERROR(
IF(
INDEX(allorgs!E$3:E$999,MATCH($I17,allorgs!$B$3:$B$999,0))=0,
"",
INDEX(allorgs!E$3:E$999,MATCH($I17,allorgs!$B$3:$B$999,0))
),
"")</f>
        <v/>
      </c>
      <c r="M17" s="58" t="str">
        <f>IFERROR(
IF(
INDEX(allorgs!F$3:F$999,MATCH($I17,allorgs!$B$3:$B$999,0))=0,
"",
INDEX(allorgs!F$3:F$999,MATCH($I17,allorgs!$B$3:$B$999,0))
),
"")</f>
        <v/>
      </c>
      <c r="BA17" t="s">
        <v>533</v>
      </c>
      <c r="BC17" s="30" t="str">
        <f>val!AD17</f>
        <v/>
      </c>
      <c r="BK17" s="30" t="str">
        <f>val!AG$5&amp;val!AJ2</f>
        <v>CTEPublic - in state</v>
      </c>
      <c r="BL17" s="30"/>
      <c r="BO17" s="29" t="str">
        <f>SendingOrgs!D17&amp;SendingOrgs!H17</f>
        <v/>
      </c>
      <c r="BP17" s="30" t="str">
        <f t="shared" si="0"/>
        <v/>
      </c>
      <c r="BR17" t="s">
        <v>944</v>
      </c>
      <c r="BS17" s="36"/>
      <c r="BT17" t="s">
        <v>945</v>
      </c>
      <c r="BU17" t="s">
        <v>945</v>
      </c>
      <c r="BX17" s="36"/>
      <c r="BY17" t="s">
        <v>1267</v>
      </c>
      <c r="BZ17" s="36"/>
      <c r="CA17" t="s">
        <v>226</v>
      </c>
      <c r="CB17" t="s">
        <v>1268</v>
      </c>
      <c r="CC17" t="s">
        <v>1719</v>
      </c>
      <c r="CF17" t="s">
        <v>1910</v>
      </c>
      <c r="CJ17" t="s">
        <v>2038</v>
      </c>
      <c r="CK17" s="36"/>
      <c r="CL17" t="s">
        <v>1241</v>
      </c>
      <c r="CM17" t="s">
        <v>1242</v>
      </c>
      <c r="CN17" t="s">
        <v>787</v>
      </c>
      <c r="CT17" t="s">
        <v>1537</v>
      </c>
      <c r="CU17" s="39"/>
      <c r="CV17" t="s">
        <v>1536</v>
      </c>
    </row>
    <row r="18" spans="1:100" ht="15.75" thickBot="1" x14ac:dyDescent="0.3">
      <c r="A18" s="5">
        <v>2025</v>
      </c>
      <c r="B18" s="12" t="str">
        <f t="shared" si="2"/>
        <v/>
      </c>
      <c r="C18" s="13"/>
      <c r="E18" s="80"/>
      <c r="F18" s="7"/>
      <c r="G18" s="23" t="str">
        <f t="shared" si="1"/>
        <v/>
      </c>
      <c r="H18" s="12"/>
      <c r="J18" s="56" t="str">
        <f>IFERROR(
IF(
INDEX(allorgs!C$3:C$999,MATCH($I18,allorgs!$B$3:$B$999,0))=0,
"",
INDEX(allorgs!C$3:C$999,MATCH($I18,allorgs!$B$3:$B$999,0))
),
"")</f>
        <v/>
      </c>
      <c r="K18" s="57" t="str">
        <f>IFERROR(
IF(
INDEX(allorgs!D$3:D$999,MATCH($I18,allorgs!$B$3:$B$999,0))=0,
"",
INDEX(allorgs!D$3:D$999,MATCH($I18,allorgs!$B$3:$B$999,0))
),
"")</f>
        <v/>
      </c>
      <c r="L18" s="57" t="str">
        <f>IFERROR(
IF(
INDEX(allorgs!E$3:E$999,MATCH($I18,allorgs!$B$3:$B$999,0))=0,
"",
INDEX(allorgs!E$3:E$999,MATCH($I18,allorgs!$B$3:$B$999,0))
),
"")</f>
        <v/>
      </c>
      <c r="M18" s="58" t="str">
        <f>IFERROR(
IF(
INDEX(allorgs!F$3:F$999,MATCH($I18,allorgs!$B$3:$B$999,0))=0,
"",
INDEX(allorgs!F$3:F$999,MATCH($I18,allorgs!$B$3:$B$999,0))
),
"")</f>
        <v/>
      </c>
      <c r="BA18" t="s">
        <v>534</v>
      </c>
      <c r="BC18" s="30" t="str">
        <f>val!AD18</f>
        <v/>
      </c>
      <c r="BK18" s="30" t="str">
        <f>val!AG$5&amp;val!AJ3</f>
        <v>CTENon-Public - in state</v>
      </c>
      <c r="BL18" s="30" t="s">
        <v>1891</v>
      </c>
      <c r="BO18" s="29" t="str">
        <f>SendingOrgs!D18&amp;SendingOrgs!H18</f>
        <v/>
      </c>
      <c r="BP18" s="30" t="str">
        <f t="shared" si="0"/>
        <v/>
      </c>
      <c r="BR18" t="s">
        <v>726</v>
      </c>
      <c r="BS18" s="36"/>
      <c r="BT18" t="s">
        <v>330</v>
      </c>
      <c r="BU18" t="s">
        <v>727</v>
      </c>
      <c r="BX18" s="36"/>
      <c r="BY18" t="s">
        <v>767</v>
      </c>
      <c r="BZ18" s="36"/>
      <c r="CA18" t="s">
        <v>649</v>
      </c>
      <c r="CB18" t="s">
        <v>768</v>
      </c>
      <c r="CC18" t="s">
        <v>1822</v>
      </c>
      <c r="CF18" t="s">
        <v>1911</v>
      </c>
      <c r="CJ18" t="s">
        <v>2039</v>
      </c>
      <c r="CK18" s="36"/>
      <c r="CL18" t="s">
        <v>1195</v>
      </c>
      <c r="CM18" t="s">
        <v>1195</v>
      </c>
      <c r="CN18" t="s">
        <v>787</v>
      </c>
      <c r="CT18" t="s">
        <v>977</v>
      </c>
      <c r="CU18" s="39"/>
      <c r="CV18" t="s">
        <v>979</v>
      </c>
    </row>
    <row r="19" spans="1:100" ht="15.75" thickBot="1" x14ac:dyDescent="0.3">
      <c r="A19" s="5">
        <v>2025</v>
      </c>
      <c r="B19" s="12" t="str">
        <f t="shared" si="2"/>
        <v/>
      </c>
      <c r="C19" s="13"/>
      <c r="E19" s="80"/>
      <c r="F19" s="7"/>
      <c r="G19" s="23" t="str">
        <f t="shared" si="1"/>
        <v/>
      </c>
      <c r="H19" s="12"/>
      <c r="J19" s="56" t="str">
        <f>IFERROR(
IF(
INDEX(allorgs!C$3:C$999,MATCH($I19,allorgs!$B$3:$B$999,0))=0,
"",
INDEX(allorgs!C$3:C$999,MATCH($I19,allorgs!$B$3:$B$999,0))
),
"")</f>
        <v/>
      </c>
      <c r="K19" s="57" t="str">
        <f>IFERROR(
IF(
INDEX(allorgs!D$3:D$999,MATCH($I19,allorgs!$B$3:$B$999,0))=0,
"",
INDEX(allorgs!D$3:D$999,MATCH($I19,allorgs!$B$3:$B$999,0))
),
"")</f>
        <v/>
      </c>
      <c r="L19" s="57" t="str">
        <f>IFERROR(
IF(
INDEX(allorgs!E$3:E$999,MATCH($I19,allorgs!$B$3:$B$999,0))=0,
"",
INDEX(allorgs!E$3:E$999,MATCH($I19,allorgs!$B$3:$B$999,0))
),
"")</f>
        <v/>
      </c>
      <c r="M19" s="58" t="str">
        <f>IFERROR(
IF(
INDEX(allorgs!F$3:F$999,MATCH($I19,allorgs!$B$3:$B$999,0))=0,
"",
INDEX(allorgs!F$3:F$999,MATCH($I19,allorgs!$B$3:$B$999,0))
),
"")</f>
        <v/>
      </c>
      <c r="BA19" t="s">
        <v>535</v>
      </c>
      <c r="BC19" s="30" t="str">
        <f>val!AD19</f>
        <v/>
      </c>
      <c r="BK19" s="30" t="str">
        <f>val!AG$5&amp;val!AJ4</f>
        <v>CTEPublic - out of state</v>
      </c>
      <c r="BL19" s="30" t="s">
        <v>2009</v>
      </c>
      <c r="BO19" s="29" t="str">
        <f>SendingOrgs!D19&amp;SendingOrgs!H19</f>
        <v/>
      </c>
      <c r="BP19" s="30" t="str">
        <f t="shared" si="0"/>
        <v/>
      </c>
      <c r="BR19" t="s">
        <v>713</v>
      </c>
      <c r="BS19" s="36"/>
      <c r="BT19" t="s">
        <v>454</v>
      </c>
      <c r="BU19" t="s">
        <v>715</v>
      </c>
      <c r="BX19" s="36"/>
      <c r="BY19" t="s">
        <v>877</v>
      </c>
      <c r="BZ19" s="36"/>
      <c r="CA19" t="s">
        <v>615</v>
      </c>
      <c r="CB19" t="s">
        <v>878</v>
      </c>
      <c r="CC19" t="s">
        <v>1650</v>
      </c>
      <c r="CF19" t="s">
        <v>1912</v>
      </c>
      <c r="CJ19" t="s">
        <v>2040</v>
      </c>
      <c r="CK19" s="36"/>
      <c r="CL19" t="s">
        <v>841</v>
      </c>
      <c r="CM19" t="s">
        <v>842</v>
      </c>
      <c r="CN19" t="s">
        <v>787</v>
      </c>
      <c r="CT19" t="s">
        <v>769</v>
      </c>
      <c r="CU19" s="39"/>
      <c r="CV19" t="s">
        <v>771</v>
      </c>
    </row>
    <row r="20" spans="1:100" ht="15.75" thickBot="1" x14ac:dyDescent="0.3">
      <c r="A20" s="5">
        <v>2025</v>
      </c>
      <c r="B20" s="12" t="str">
        <f t="shared" si="2"/>
        <v/>
      </c>
      <c r="C20" s="13"/>
      <c r="E20" s="80"/>
      <c r="F20" s="7"/>
      <c r="G20" s="23" t="str">
        <f t="shared" si="1"/>
        <v/>
      </c>
      <c r="H20" s="12"/>
      <c r="J20" s="56" t="str">
        <f>IFERROR(
IF(
INDEX(allorgs!C$3:C$999,MATCH($I20,allorgs!$B$3:$B$999,0))=0,
"",
INDEX(allorgs!C$3:C$999,MATCH($I20,allorgs!$B$3:$B$999,0))
),
"")</f>
        <v/>
      </c>
      <c r="K20" s="57" t="str">
        <f>IFERROR(
IF(
INDEX(allorgs!D$3:D$999,MATCH($I20,allorgs!$B$3:$B$999,0))=0,
"",
INDEX(allorgs!D$3:D$999,MATCH($I20,allorgs!$B$3:$B$999,0))
),
"")</f>
        <v/>
      </c>
      <c r="L20" s="57" t="str">
        <f>IFERROR(
IF(
INDEX(allorgs!E$3:E$999,MATCH($I20,allorgs!$B$3:$B$999,0))=0,
"",
INDEX(allorgs!E$3:E$999,MATCH($I20,allorgs!$B$3:$B$999,0))
),
"")</f>
        <v/>
      </c>
      <c r="M20" s="58" t="str">
        <f>IFERROR(
IF(
INDEX(allorgs!F$3:F$999,MATCH($I20,allorgs!$B$3:$B$999,0))=0,
"",
INDEX(allorgs!F$3:F$999,MATCH($I20,allorgs!$B$3:$B$999,0))
),
"")</f>
        <v/>
      </c>
      <c r="BA20" t="s">
        <v>536</v>
      </c>
      <c r="BC20" s="30" t="str">
        <f>val!AD20</f>
        <v/>
      </c>
      <c r="BK20" s="30" t="str">
        <f>val!AG$5&amp;val!AJ5</f>
        <v>CTENon-Public - out of state</v>
      </c>
      <c r="BL20" s="30" t="s">
        <v>2009</v>
      </c>
      <c r="BO20" s="29" t="str">
        <f>SendingOrgs!D20&amp;SendingOrgs!H20</f>
        <v/>
      </c>
      <c r="BP20" s="30" t="str">
        <f t="shared" si="0"/>
        <v/>
      </c>
      <c r="BR20" t="s">
        <v>1135</v>
      </c>
      <c r="BS20" s="36"/>
      <c r="BT20" t="s">
        <v>374</v>
      </c>
      <c r="BU20" t="s">
        <v>1136</v>
      </c>
      <c r="BX20" s="36"/>
      <c r="BY20" t="s">
        <v>1602</v>
      </c>
      <c r="BZ20" s="36"/>
      <c r="CA20" t="s">
        <v>42</v>
      </c>
      <c r="CB20" t="s">
        <v>747</v>
      </c>
      <c r="CC20" t="s">
        <v>1704</v>
      </c>
      <c r="CF20" t="s">
        <v>1913</v>
      </c>
      <c r="CJ20" t="s">
        <v>2041</v>
      </c>
      <c r="CK20" s="36"/>
      <c r="CL20" t="s">
        <v>1243</v>
      </c>
      <c r="CM20" t="s">
        <v>1242</v>
      </c>
      <c r="CN20" t="s">
        <v>787</v>
      </c>
      <c r="CT20" t="s">
        <v>1348</v>
      </c>
      <c r="CU20" s="39"/>
      <c r="CV20" t="s">
        <v>1347</v>
      </c>
    </row>
    <row r="21" spans="1:100" ht="15.75" thickBot="1" x14ac:dyDescent="0.3">
      <c r="A21" s="5">
        <v>2025</v>
      </c>
      <c r="B21" s="12" t="str">
        <f t="shared" si="2"/>
        <v/>
      </c>
      <c r="C21" s="13"/>
      <c r="E21" s="80"/>
      <c r="F21" s="7"/>
      <c r="G21" s="23" t="str">
        <f t="shared" si="1"/>
        <v/>
      </c>
      <c r="H21" s="12"/>
      <c r="J21" s="56" t="str">
        <f>IFERROR(
IF(
INDEX(allorgs!C$3:C$999,MATCH($I21,allorgs!$B$3:$B$999,0))=0,
"",
INDEX(allorgs!C$3:C$999,MATCH($I21,allorgs!$B$3:$B$999,0))
),
"")</f>
        <v/>
      </c>
      <c r="K21" s="57" t="str">
        <f>IFERROR(
IF(
INDEX(allorgs!D$3:D$999,MATCH($I21,allorgs!$B$3:$B$999,0))=0,
"",
INDEX(allorgs!D$3:D$999,MATCH($I21,allorgs!$B$3:$B$999,0))
),
"")</f>
        <v/>
      </c>
      <c r="L21" s="57" t="str">
        <f>IFERROR(
IF(
INDEX(allorgs!E$3:E$999,MATCH($I21,allorgs!$B$3:$B$999,0))=0,
"",
INDEX(allorgs!E$3:E$999,MATCH($I21,allorgs!$B$3:$B$999,0))
),
"")</f>
        <v/>
      </c>
      <c r="M21" s="58" t="str">
        <f>IFERROR(
IF(
INDEX(allorgs!F$3:F$999,MATCH($I21,allorgs!$B$3:$B$999,0))=0,
"",
INDEX(allorgs!F$3:F$999,MATCH($I21,allorgs!$B$3:$B$999,0))
),
"")</f>
        <v/>
      </c>
      <c r="BA21" t="s">
        <v>537</v>
      </c>
      <c r="BC21" s="30" t="str">
        <f>val!AD21</f>
        <v/>
      </c>
      <c r="BK21" s="30" t="str">
        <f>val!AG$5&amp;val!AJ6</f>
        <v>CTEPublic Tech Center - in state</v>
      </c>
      <c r="BL21" s="30" t="s">
        <v>1891</v>
      </c>
      <c r="BO21" s="29" t="str">
        <f>SendingOrgs!D21&amp;SendingOrgs!H21</f>
        <v/>
      </c>
      <c r="BP21" s="30" t="str">
        <f t="shared" si="0"/>
        <v/>
      </c>
      <c r="BX21" s="36"/>
      <c r="BY21" t="s">
        <v>1275</v>
      </c>
      <c r="BZ21" s="36"/>
      <c r="CA21" t="s">
        <v>416</v>
      </c>
      <c r="CB21" t="s">
        <v>1276</v>
      </c>
      <c r="CC21" t="s">
        <v>1857</v>
      </c>
      <c r="CF21" t="s">
        <v>1914</v>
      </c>
      <c r="CJ21" t="s">
        <v>2042</v>
      </c>
      <c r="CK21" s="36"/>
      <c r="CL21" t="s">
        <v>1256</v>
      </c>
      <c r="CM21" t="s">
        <v>1255</v>
      </c>
      <c r="CN21" t="s">
        <v>787</v>
      </c>
      <c r="CT21" t="s">
        <v>1459</v>
      </c>
      <c r="CU21" s="39"/>
      <c r="CV21" t="s">
        <v>1458</v>
      </c>
    </row>
    <row r="22" spans="1:100" ht="15.75" thickBot="1" x14ac:dyDescent="0.3">
      <c r="A22" s="5">
        <v>2025</v>
      </c>
      <c r="B22" s="12" t="str">
        <f t="shared" si="2"/>
        <v/>
      </c>
      <c r="C22" s="13"/>
      <c r="E22" s="80"/>
      <c r="F22" s="7"/>
      <c r="G22" s="23" t="str">
        <f t="shared" si="1"/>
        <v/>
      </c>
      <c r="H22" s="12"/>
      <c r="J22" s="56" t="str">
        <f>IFERROR(
IF(
INDEX(allorgs!C$3:C$999,MATCH($I22,allorgs!$B$3:$B$999,0))=0,
"",
INDEX(allorgs!C$3:C$999,MATCH($I22,allorgs!$B$3:$B$999,0))
),
"")</f>
        <v/>
      </c>
      <c r="K22" s="57" t="str">
        <f>IFERROR(
IF(
INDEX(allorgs!D$3:D$999,MATCH($I22,allorgs!$B$3:$B$999,0))=0,
"",
INDEX(allorgs!D$3:D$999,MATCH($I22,allorgs!$B$3:$B$999,0))
),
"")</f>
        <v/>
      </c>
      <c r="L22" s="57" t="str">
        <f>IFERROR(
IF(
INDEX(allorgs!E$3:E$999,MATCH($I22,allorgs!$B$3:$B$999,0))=0,
"",
INDEX(allorgs!E$3:E$999,MATCH($I22,allorgs!$B$3:$B$999,0))
),
"")</f>
        <v/>
      </c>
      <c r="M22" s="58" t="str">
        <f>IFERROR(
IF(
INDEX(allorgs!F$3:F$999,MATCH($I22,allorgs!$B$3:$B$999,0))=0,
"",
INDEX(allorgs!F$3:F$999,MATCH($I22,allorgs!$B$3:$B$999,0))
),
"")</f>
        <v/>
      </c>
      <c r="BA22" t="s">
        <v>538</v>
      </c>
      <c r="BO22" s="29" t="str">
        <f>SendingOrgs!D22&amp;SendingOrgs!H22</f>
        <v/>
      </c>
      <c r="BP22" s="30" t="str">
        <f t="shared" si="0"/>
        <v/>
      </c>
      <c r="BX22" s="36"/>
      <c r="BY22" t="s">
        <v>1045</v>
      </c>
      <c r="BZ22" s="36"/>
      <c r="CA22" t="s">
        <v>633</v>
      </c>
      <c r="CB22" t="s">
        <v>1046</v>
      </c>
      <c r="CC22" t="s">
        <v>1713</v>
      </c>
      <c r="CF22" t="s">
        <v>1915</v>
      </c>
      <c r="CJ22" t="s">
        <v>2043</v>
      </c>
      <c r="CK22" s="36"/>
      <c r="CL22" t="s">
        <v>828</v>
      </c>
      <c r="CM22" t="s">
        <v>829</v>
      </c>
      <c r="CN22" t="s">
        <v>787</v>
      </c>
      <c r="CT22" t="s">
        <v>1356</v>
      </c>
      <c r="CU22" s="39"/>
      <c r="CV22" t="s">
        <v>1355</v>
      </c>
    </row>
    <row r="23" spans="1:100" ht="15.75" thickBot="1" x14ac:dyDescent="0.3">
      <c r="A23" s="5">
        <v>2025</v>
      </c>
      <c r="B23" s="12" t="str">
        <f t="shared" si="2"/>
        <v/>
      </c>
      <c r="C23" s="13"/>
      <c r="E23" s="80"/>
      <c r="F23" s="7"/>
      <c r="G23" s="23" t="str">
        <f t="shared" si="1"/>
        <v/>
      </c>
      <c r="H23" s="12"/>
      <c r="J23" s="56" t="str">
        <f>IFERROR(
IF(
INDEX(allorgs!C$3:C$999,MATCH($I23,allorgs!$B$3:$B$999,0))=0,
"",
INDEX(allorgs!C$3:C$999,MATCH($I23,allorgs!$B$3:$B$999,0))
),
"")</f>
        <v/>
      </c>
      <c r="K23" s="57" t="str">
        <f>IFERROR(
IF(
INDEX(allorgs!D$3:D$999,MATCH($I23,allorgs!$B$3:$B$999,0))=0,
"",
INDEX(allorgs!D$3:D$999,MATCH($I23,allorgs!$B$3:$B$999,0))
),
"")</f>
        <v/>
      </c>
      <c r="L23" s="57" t="str">
        <f>IFERROR(
IF(
INDEX(allorgs!E$3:E$999,MATCH($I23,allorgs!$B$3:$B$999,0))=0,
"",
INDEX(allorgs!E$3:E$999,MATCH($I23,allorgs!$B$3:$B$999,0))
),
"")</f>
        <v/>
      </c>
      <c r="M23" s="58" t="str">
        <f>IFERROR(
IF(
INDEX(allorgs!F$3:F$999,MATCH($I23,allorgs!$B$3:$B$999,0))=0,
"",
INDEX(allorgs!F$3:F$999,MATCH($I23,allorgs!$B$3:$B$999,0))
),
"")</f>
        <v/>
      </c>
      <c r="BA23" t="s">
        <v>539</v>
      </c>
      <c r="BO23" s="29" t="str">
        <f>SendingOrgs!D23&amp;SendingOrgs!H23</f>
        <v/>
      </c>
      <c r="BP23" s="30" t="str">
        <f t="shared" si="0"/>
        <v/>
      </c>
      <c r="BX23" s="36"/>
      <c r="BY23" t="s">
        <v>1310</v>
      </c>
      <c r="BZ23" s="36"/>
      <c r="CA23" t="s">
        <v>1144</v>
      </c>
      <c r="CB23" t="s">
        <v>1311</v>
      </c>
      <c r="CC23" t="s">
        <v>1781</v>
      </c>
      <c r="CF23" t="s">
        <v>1916</v>
      </c>
      <c r="CJ23" t="s">
        <v>2044</v>
      </c>
      <c r="CK23" s="36"/>
      <c r="CL23" t="s">
        <v>1246</v>
      </c>
      <c r="CM23" t="s">
        <v>1247</v>
      </c>
      <c r="CN23" t="s">
        <v>787</v>
      </c>
      <c r="CT23" t="s">
        <v>1461</v>
      </c>
      <c r="CU23" s="39"/>
      <c r="CV23" t="s">
        <v>1460</v>
      </c>
    </row>
    <row r="24" spans="1:100" ht="15.75" thickBot="1" x14ac:dyDescent="0.3">
      <c r="A24" s="5">
        <v>2025</v>
      </c>
      <c r="B24" s="12" t="str">
        <f t="shared" si="2"/>
        <v/>
      </c>
      <c r="C24" s="13"/>
      <c r="E24" s="80"/>
      <c r="F24" s="7"/>
      <c r="G24" s="23" t="str">
        <f t="shared" si="1"/>
        <v/>
      </c>
      <c r="H24" s="12"/>
      <c r="J24" s="56" t="str">
        <f>IFERROR(
IF(
INDEX(allorgs!C$3:C$999,MATCH($I24,allorgs!$B$3:$B$999,0))=0,
"",
INDEX(allorgs!C$3:C$999,MATCH($I24,allorgs!$B$3:$B$999,0))
),
"")</f>
        <v/>
      </c>
      <c r="K24" s="57" t="str">
        <f>IFERROR(
IF(
INDEX(allorgs!D$3:D$999,MATCH($I24,allorgs!$B$3:$B$999,0))=0,
"",
INDEX(allorgs!D$3:D$999,MATCH($I24,allorgs!$B$3:$B$999,0))
),
"")</f>
        <v/>
      </c>
      <c r="L24" s="57" t="str">
        <f>IFERROR(
IF(
INDEX(allorgs!E$3:E$999,MATCH($I24,allorgs!$B$3:$B$999,0))=0,
"",
INDEX(allorgs!E$3:E$999,MATCH($I24,allorgs!$B$3:$B$999,0))
),
"")</f>
        <v/>
      </c>
      <c r="M24" s="58" t="str">
        <f>IFERROR(
IF(
INDEX(allorgs!F$3:F$999,MATCH($I24,allorgs!$B$3:$B$999,0))=0,
"",
INDEX(allorgs!F$3:F$999,MATCH($I24,allorgs!$B$3:$B$999,0))
),
"")</f>
        <v/>
      </c>
      <c r="BA24" t="s">
        <v>540</v>
      </c>
      <c r="BO24" s="29" t="str">
        <f>SendingOrgs!D24&amp;SendingOrgs!H24</f>
        <v/>
      </c>
      <c r="BP24" s="30" t="str">
        <f t="shared" si="0"/>
        <v/>
      </c>
      <c r="BX24" s="36"/>
      <c r="BY24" t="s">
        <v>1269</v>
      </c>
      <c r="BZ24" s="36"/>
      <c r="CA24" t="s">
        <v>226</v>
      </c>
      <c r="CB24" t="s">
        <v>1270</v>
      </c>
      <c r="CC24" t="s">
        <v>1861</v>
      </c>
      <c r="CF24" t="s">
        <v>1917</v>
      </c>
      <c r="CJ24" t="s">
        <v>2045</v>
      </c>
      <c r="CK24" s="36"/>
      <c r="CL24" t="s">
        <v>839</v>
      </c>
      <c r="CM24" t="s">
        <v>840</v>
      </c>
      <c r="CN24" t="s">
        <v>787</v>
      </c>
      <c r="CT24" t="s">
        <v>1358</v>
      </c>
      <c r="CU24" s="39"/>
      <c r="CV24" t="s">
        <v>1357</v>
      </c>
    </row>
    <row r="25" spans="1:100" ht="15.75" thickBot="1" x14ac:dyDescent="0.3">
      <c r="A25" s="5">
        <v>2025</v>
      </c>
      <c r="B25" s="12" t="str">
        <f t="shared" si="2"/>
        <v/>
      </c>
      <c r="C25" s="13"/>
      <c r="E25" s="80"/>
      <c r="F25" s="7"/>
      <c r="G25" s="23" t="str">
        <f t="shared" si="1"/>
        <v/>
      </c>
      <c r="H25" s="12"/>
      <c r="J25" s="56" t="str">
        <f>IFERROR(
IF(
INDEX(allorgs!C$3:C$999,MATCH($I25,allorgs!$B$3:$B$999,0))=0,
"",
INDEX(allorgs!C$3:C$999,MATCH($I25,allorgs!$B$3:$B$999,0))
),
"")</f>
        <v/>
      </c>
      <c r="K25" s="57" t="str">
        <f>IFERROR(
IF(
INDEX(allorgs!D$3:D$999,MATCH($I25,allorgs!$B$3:$B$999,0))=0,
"",
INDEX(allorgs!D$3:D$999,MATCH($I25,allorgs!$B$3:$B$999,0))
),
"")</f>
        <v/>
      </c>
      <c r="L25" s="57" t="str">
        <f>IFERROR(
IF(
INDEX(allorgs!E$3:E$999,MATCH($I25,allorgs!$B$3:$B$999,0))=0,
"",
INDEX(allorgs!E$3:E$999,MATCH($I25,allorgs!$B$3:$B$999,0))
),
"")</f>
        <v/>
      </c>
      <c r="M25" s="58" t="str">
        <f>IFERROR(
IF(
INDEX(allorgs!F$3:F$999,MATCH($I25,allorgs!$B$3:$B$999,0))=0,
"",
INDEX(allorgs!F$3:F$999,MATCH($I25,allorgs!$B$3:$B$999,0))
),
"")</f>
        <v/>
      </c>
      <c r="BA25" t="s">
        <v>541</v>
      </c>
      <c r="BO25" s="29" t="str">
        <f>SendingOrgs!D25&amp;SendingOrgs!H25</f>
        <v/>
      </c>
      <c r="BP25" s="30" t="str">
        <f t="shared" si="0"/>
        <v/>
      </c>
      <c r="BX25" s="36"/>
      <c r="BY25" t="s">
        <v>1151</v>
      </c>
      <c r="BZ25" s="36"/>
      <c r="CA25" t="s">
        <v>273</v>
      </c>
      <c r="CB25" t="s">
        <v>1152</v>
      </c>
      <c r="CC25" t="s">
        <v>1859</v>
      </c>
      <c r="CF25" t="s">
        <v>1918</v>
      </c>
      <c r="CJ25" t="s">
        <v>2046</v>
      </c>
      <c r="CK25" s="36"/>
      <c r="CL25" t="s">
        <v>1262</v>
      </c>
      <c r="CM25" t="s">
        <v>1326</v>
      </c>
      <c r="CN25" t="s">
        <v>787</v>
      </c>
      <c r="CT25" t="s">
        <v>1260</v>
      </c>
      <c r="CU25" s="39"/>
      <c r="CV25" t="s">
        <v>1261</v>
      </c>
    </row>
    <row r="26" spans="1:100" ht="15.75" thickBot="1" x14ac:dyDescent="0.3">
      <c r="A26" s="5">
        <v>2025</v>
      </c>
      <c r="B26" s="12" t="str">
        <f t="shared" si="2"/>
        <v/>
      </c>
      <c r="C26" s="13"/>
      <c r="E26" s="80"/>
      <c r="F26" s="7"/>
      <c r="G26" s="23" t="str">
        <f t="shared" si="1"/>
        <v/>
      </c>
      <c r="H26" s="12"/>
      <c r="J26" s="56" t="str">
        <f>IFERROR(
IF(
INDEX(allorgs!C$3:C$999,MATCH($I26,allorgs!$B$3:$B$999,0))=0,
"",
INDEX(allorgs!C$3:C$999,MATCH($I26,allorgs!$B$3:$B$999,0))
),
"")</f>
        <v/>
      </c>
      <c r="K26" s="57" t="str">
        <f>IFERROR(
IF(
INDEX(allorgs!D$3:D$999,MATCH($I26,allorgs!$B$3:$B$999,0))=0,
"",
INDEX(allorgs!D$3:D$999,MATCH($I26,allorgs!$B$3:$B$999,0))
),
"")</f>
        <v/>
      </c>
      <c r="L26" s="57" t="str">
        <f>IFERROR(
IF(
INDEX(allorgs!E$3:E$999,MATCH($I26,allorgs!$B$3:$B$999,0))=0,
"",
INDEX(allorgs!E$3:E$999,MATCH($I26,allorgs!$B$3:$B$999,0))
),
"")</f>
        <v/>
      </c>
      <c r="M26" s="58" t="str">
        <f>IFERROR(
IF(
INDEX(allorgs!F$3:F$999,MATCH($I26,allorgs!$B$3:$B$999,0))=0,
"",
INDEX(allorgs!F$3:F$999,MATCH($I26,allorgs!$B$3:$B$999,0))
),
"")</f>
        <v/>
      </c>
      <c r="BA26" t="s">
        <v>542</v>
      </c>
      <c r="BO26" s="29" t="str">
        <f>SendingOrgs!D26&amp;SendingOrgs!H26</f>
        <v/>
      </c>
      <c r="BP26" s="30" t="str">
        <f t="shared" si="0"/>
        <v/>
      </c>
      <c r="BX26" s="36"/>
      <c r="BY26" t="s">
        <v>1238</v>
      </c>
      <c r="BZ26" s="36"/>
      <c r="CA26" t="s">
        <v>648</v>
      </c>
      <c r="CB26" t="s">
        <v>1239</v>
      </c>
      <c r="CC26" t="s">
        <v>1681</v>
      </c>
      <c r="CF26" t="s">
        <v>1919</v>
      </c>
      <c r="CJ26" t="s">
        <v>2047</v>
      </c>
      <c r="CK26" s="36"/>
      <c r="CL26" t="s">
        <v>1303</v>
      </c>
      <c r="CM26" t="s">
        <v>1304</v>
      </c>
      <c r="CN26" t="s">
        <v>787</v>
      </c>
      <c r="CT26" t="s">
        <v>1360</v>
      </c>
      <c r="CU26" s="39"/>
      <c r="CV26" t="s">
        <v>1359</v>
      </c>
    </row>
    <row r="27" spans="1:100" ht="15.75" thickBot="1" x14ac:dyDescent="0.3">
      <c r="A27" s="5">
        <v>2025</v>
      </c>
      <c r="B27" s="12" t="str">
        <f t="shared" si="2"/>
        <v/>
      </c>
      <c r="C27" s="13"/>
      <c r="E27" s="80"/>
      <c r="F27" s="7"/>
      <c r="G27" s="23" t="str">
        <f t="shared" si="1"/>
        <v/>
      </c>
      <c r="H27" s="12"/>
      <c r="J27" s="56" t="str">
        <f>IFERROR(
IF(
INDEX(allorgs!C$3:C$999,MATCH($I27,allorgs!$B$3:$B$999,0))=0,
"",
INDEX(allorgs!C$3:C$999,MATCH($I27,allorgs!$B$3:$B$999,0))
),
"")</f>
        <v/>
      </c>
      <c r="K27" s="57" t="str">
        <f>IFERROR(
IF(
INDEX(allorgs!D$3:D$999,MATCH($I27,allorgs!$B$3:$B$999,0))=0,
"",
INDEX(allorgs!D$3:D$999,MATCH($I27,allorgs!$B$3:$B$999,0))
),
"")</f>
        <v/>
      </c>
      <c r="L27" s="57" t="str">
        <f>IFERROR(
IF(
INDEX(allorgs!E$3:E$999,MATCH($I27,allorgs!$B$3:$B$999,0))=0,
"",
INDEX(allorgs!E$3:E$999,MATCH($I27,allorgs!$B$3:$B$999,0))
),
"")</f>
        <v/>
      </c>
      <c r="M27" s="58" t="str">
        <f>IFERROR(
IF(
INDEX(allorgs!F$3:F$999,MATCH($I27,allorgs!$B$3:$B$999,0))=0,
"",
INDEX(allorgs!F$3:F$999,MATCH($I27,allorgs!$B$3:$B$999,0))
),
"")</f>
        <v/>
      </c>
      <c r="BA27" t="s">
        <v>543</v>
      </c>
      <c r="BO27" s="29" t="str">
        <f>SendingOrgs!D27&amp;SendingOrgs!H27</f>
        <v/>
      </c>
      <c r="BP27" s="30" t="str">
        <f t="shared" si="0"/>
        <v/>
      </c>
      <c r="BX27" s="36"/>
      <c r="BY27" t="s">
        <v>675</v>
      </c>
      <c r="BZ27" s="36"/>
      <c r="CA27" t="s">
        <v>642</v>
      </c>
      <c r="CB27" t="s">
        <v>1594</v>
      </c>
      <c r="CC27" t="s">
        <v>1874</v>
      </c>
      <c r="CF27" t="s">
        <v>1920</v>
      </c>
      <c r="CJ27" t="s">
        <v>2048</v>
      </c>
      <c r="CK27" s="36"/>
      <c r="CL27" t="s">
        <v>1254</v>
      </c>
      <c r="CM27" t="s">
        <v>1255</v>
      </c>
      <c r="CN27" t="s">
        <v>787</v>
      </c>
      <c r="CT27" t="s">
        <v>1192</v>
      </c>
      <c r="CU27" s="39"/>
      <c r="CV27" t="s">
        <v>1193</v>
      </c>
    </row>
    <row r="28" spans="1:100" ht="15.75" thickBot="1" x14ac:dyDescent="0.3">
      <c r="A28" s="5">
        <v>2025</v>
      </c>
      <c r="B28" s="12" t="str">
        <f t="shared" si="2"/>
        <v/>
      </c>
      <c r="C28" s="13"/>
      <c r="E28" s="80"/>
      <c r="F28" s="7"/>
      <c r="G28" s="23" t="str">
        <f t="shared" si="1"/>
        <v/>
      </c>
      <c r="H28" s="12"/>
      <c r="J28" s="56" t="str">
        <f>IFERROR(
IF(
INDEX(allorgs!C$3:C$999,MATCH($I28,allorgs!$B$3:$B$999,0))=0,
"",
INDEX(allorgs!C$3:C$999,MATCH($I28,allorgs!$B$3:$B$999,0))
),
"")</f>
        <v/>
      </c>
      <c r="K28" s="57" t="str">
        <f>IFERROR(
IF(
INDEX(allorgs!D$3:D$999,MATCH($I28,allorgs!$B$3:$B$999,0))=0,
"",
INDEX(allorgs!D$3:D$999,MATCH($I28,allorgs!$B$3:$B$999,0))
),
"")</f>
        <v/>
      </c>
      <c r="L28" s="57" t="str">
        <f>IFERROR(
IF(
INDEX(allorgs!E$3:E$999,MATCH($I28,allorgs!$B$3:$B$999,0))=0,
"",
INDEX(allorgs!E$3:E$999,MATCH($I28,allorgs!$B$3:$B$999,0))
),
"")</f>
        <v/>
      </c>
      <c r="M28" s="58" t="str">
        <f>IFERROR(
IF(
INDEX(allorgs!F$3:F$999,MATCH($I28,allorgs!$B$3:$B$999,0))=0,
"",
INDEX(allorgs!F$3:F$999,MATCH($I28,allorgs!$B$3:$B$999,0))
),
"")</f>
        <v/>
      </c>
      <c r="BA28" t="s">
        <v>544</v>
      </c>
      <c r="BO28" s="29" t="str">
        <f>SendingOrgs!D28&amp;SendingOrgs!H28</f>
        <v/>
      </c>
      <c r="BP28" s="30" t="str">
        <f t="shared" si="0"/>
        <v/>
      </c>
      <c r="BX28" s="36"/>
      <c r="BY28" t="s">
        <v>1633</v>
      </c>
      <c r="BZ28" s="36"/>
      <c r="CA28" t="s">
        <v>957</v>
      </c>
      <c r="CB28" t="s">
        <v>1590</v>
      </c>
      <c r="CC28" t="s">
        <v>1852</v>
      </c>
      <c r="CF28" t="s">
        <v>1921</v>
      </c>
      <c r="CJ28" t="s">
        <v>2049</v>
      </c>
      <c r="CK28" s="36"/>
      <c r="CL28" t="s">
        <v>1318</v>
      </c>
      <c r="CM28" t="s">
        <v>94</v>
      </c>
      <c r="CN28" t="s">
        <v>787</v>
      </c>
      <c r="CT28" s="28" t="s">
        <v>1563</v>
      </c>
      <c r="CU28" s="39"/>
      <c r="CV28" t="s">
        <v>1361</v>
      </c>
    </row>
    <row r="29" spans="1:100" ht="15.75" thickBot="1" x14ac:dyDescent="0.3">
      <c r="A29" s="5">
        <v>2025</v>
      </c>
      <c r="B29" s="12" t="str">
        <f t="shared" si="2"/>
        <v/>
      </c>
      <c r="C29" s="13"/>
      <c r="E29" s="80"/>
      <c r="F29" s="7"/>
      <c r="G29" s="23" t="str">
        <f t="shared" si="1"/>
        <v/>
      </c>
      <c r="H29" s="12"/>
      <c r="J29" s="56" t="str">
        <f>IFERROR(
IF(
INDEX(allorgs!C$3:C$999,MATCH($I29,allorgs!$B$3:$B$999,0))=0,
"",
INDEX(allorgs!C$3:C$999,MATCH($I29,allorgs!$B$3:$B$999,0))
),
"")</f>
        <v/>
      </c>
      <c r="K29" s="57" t="str">
        <f>IFERROR(
IF(
INDEX(allorgs!D$3:D$999,MATCH($I29,allorgs!$B$3:$B$999,0))=0,
"",
INDEX(allorgs!D$3:D$999,MATCH($I29,allorgs!$B$3:$B$999,0))
),
"")</f>
        <v/>
      </c>
      <c r="L29" s="57" t="str">
        <f>IFERROR(
IF(
INDEX(allorgs!E$3:E$999,MATCH($I29,allorgs!$B$3:$B$999,0))=0,
"",
INDEX(allorgs!E$3:E$999,MATCH($I29,allorgs!$B$3:$B$999,0))
),
"")</f>
        <v/>
      </c>
      <c r="M29" s="58" t="str">
        <f>IFERROR(
IF(
INDEX(allorgs!F$3:F$999,MATCH($I29,allorgs!$B$3:$B$999,0))=0,
"",
INDEX(allorgs!F$3:F$999,MATCH($I29,allorgs!$B$3:$B$999,0))
),
"")</f>
        <v/>
      </c>
      <c r="BA29" t="s">
        <v>545</v>
      </c>
      <c r="BO29" s="29" t="str">
        <f>SendingOrgs!D29&amp;SendingOrgs!H29</f>
        <v/>
      </c>
      <c r="BP29" s="30" t="str">
        <f t="shared" si="0"/>
        <v/>
      </c>
      <c r="BX29" s="36"/>
      <c r="BY29" t="s">
        <v>662</v>
      </c>
      <c r="BZ29" s="36"/>
      <c r="CA29" t="s">
        <v>624</v>
      </c>
      <c r="CB29" t="s">
        <v>663</v>
      </c>
      <c r="CC29" t="s">
        <v>1673</v>
      </c>
      <c r="CF29" t="s">
        <v>1922</v>
      </c>
      <c r="CJ29" t="s">
        <v>2050</v>
      </c>
      <c r="CK29" s="36"/>
      <c r="CL29" t="s">
        <v>1180</v>
      </c>
      <c r="CM29" t="s">
        <v>405</v>
      </c>
      <c r="CN29" t="s">
        <v>787</v>
      </c>
      <c r="CT29" t="s">
        <v>1363</v>
      </c>
      <c r="CU29" s="39"/>
      <c r="CV29" t="s">
        <v>1362</v>
      </c>
    </row>
    <row r="30" spans="1:100" ht="15.75" thickBot="1" x14ac:dyDescent="0.3">
      <c r="A30" s="5">
        <v>2025</v>
      </c>
      <c r="B30" s="12" t="str">
        <f t="shared" si="2"/>
        <v/>
      </c>
      <c r="C30" s="13"/>
      <c r="E30" s="80"/>
      <c r="F30" s="7"/>
      <c r="G30" s="23" t="str">
        <f t="shared" si="1"/>
        <v/>
      </c>
      <c r="H30" s="12"/>
      <c r="J30" s="56" t="str">
        <f>IFERROR(
IF(
INDEX(allorgs!C$3:C$999,MATCH($I30,allorgs!$B$3:$B$999,0))=0,
"",
INDEX(allorgs!C$3:C$999,MATCH($I30,allorgs!$B$3:$B$999,0))
),
"")</f>
        <v/>
      </c>
      <c r="K30" s="57" t="str">
        <f>IFERROR(
IF(
INDEX(allorgs!D$3:D$999,MATCH($I30,allorgs!$B$3:$B$999,0))=0,
"",
INDEX(allorgs!D$3:D$999,MATCH($I30,allorgs!$B$3:$B$999,0))
),
"")</f>
        <v/>
      </c>
      <c r="L30" s="57" t="str">
        <f>IFERROR(
IF(
INDEX(allorgs!E$3:E$999,MATCH($I30,allorgs!$B$3:$B$999,0))=0,
"",
INDEX(allorgs!E$3:E$999,MATCH($I30,allorgs!$B$3:$B$999,0))
),
"")</f>
        <v/>
      </c>
      <c r="M30" s="58" t="str">
        <f>IFERROR(
IF(
INDEX(allorgs!F$3:F$999,MATCH($I30,allorgs!$B$3:$B$999,0))=0,
"",
INDEX(allorgs!F$3:F$999,MATCH($I30,allorgs!$B$3:$B$999,0))
),
"")</f>
        <v/>
      </c>
      <c r="BA30" t="s">
        <v>546</v>
      </c>
      <c r="BO30" s="29" t="str">
        <f>SendingOrgs!D30&amp;SendingOrgs!H30</f>
        <v/>
      </c>
      <c r="BP30" s="30" t="str">
        <f t="shared" si="0"/>
        <v/>
      </c>
      <c r="BX30" s="36"/>
      <c r="BY30" t="s">
        <v>879</v>
      </c>
      <c r="BZ30" s="36"/>
      <c r="CA30" t="s">
        <v>117</v>
      </c>
      <c r="CB30" t="s">
        <v>880</v>
      </c>
      <c r="CC30" t="s">
        <v>1664</v>
      </c>
      <c r="CF30" t="s">
        <v>1923</v>
      </c>
      <c r="CJ30" t="s">
        <v>2051</v>
      </c>
      <c r="CK30" s="36"/>
      <c r="CL30" t="s">
        <v>1257</v>
      </c>
      <c r="CM30" t="s">
        <v>635</v>
      </c>
      <c r="CN30" t="s">
        <v>787</v>
      </c>
      <c r="CT30" t="s">
        <v>1539</v>
      </c>
      <c r="CU30" s="39"/>
      <c r="CV30" t="s">
        <v>1538</v>
      </c>
    </row>
    <row r="31" spans="1:100" ht="15.75" thickBot="1" x14ac:dyDescent="0.3">
      <c r="A31" s="5">
        <v>2025</v>
      </c>
      <c r="B31" s="12" t="str">
        <f t="shared" si="2"/>
        <v/>
      </c>
      <c r="C31" s="13"/>
      <c r="E31" s="80"/>
      <c r="F31" s="7"/>
      <c r="G31" s="23" t="str">
        <f t="shared" si="1"/>
        <v/>
      </c>
      <c r="H31" s="12"/>
      <c r="J31" s="56" t="str">
        <f>IFERROR(
IF(
INDEX(allorgs!C$3:C$999,MATCH($I31,allorgs!$B$3:$B$999,0))=0,
"",
INDEX(allorgs!C$3:C$999,MATCH($I31,allorgs!$B$3:$B$999,0))
),
"")</f>
        <v/>
      </c>
      <c r="K31" s="57" t="str">
        <f>IFERROR(
IF(
INDEX(allorgs!D$3:D$999,MATCH($I31,allorgs!$B$3:$B$999,0))=0,
"",
INDEX(allorgs!D$3:D$999,MATCH($I31,allorgs!$B$3:$B$999,0))
),
"")</f>
        <v/>
      </c>
      <c r="L31" s="57" t="str">
        <f>IFERROR(
IF(
INDEX(allorgs!E$3:E$999,MATCH($I31,allorgs!$B$3:$B$999,0))=0,
"",
INDEX(allorgs!E$3:E$999,MATCH($I31,allorgs!$B$3:$B$999,0))
),
"")</f>
        <v/>
      </c>
      <c r="M31" s="58" t="str">
        <f>IFERROR(
IF(
INDEX(allorgs!F$3:F$999,MATCH($I31,allorgs!$B$3:$B$999,0))=0,
"",
INDEX(allorgs!F$3:F$999,MATCH($I31,allorgs!$B$3:$B$999,0))
),
"")</f>
        <v/>
      </c>
      <c r="BA31" t="s">
        <v>547</v>
      </c>
      <c r="BO31" s="29" t="str">
        <f>SendingOrgs!D31&amp;SendingOrgs!H31</f>
        <v/>
      </c>
      <c r="BP31" s="30" t="str">
        <f t="shared" si="0"/>
        <v/>
      </c>
      <c r="BX31" s="36"/>
      <c r="BY31" t="s">
        <v>862</v>
      </c>
      <c r="BZ31" s="36"/>
      <c r="CA31" t="s">
        <v>117</v>
      </c>
      <c r="CB31" t="s">
        <v>863</v>
      </c>
      <c r="CC31" t="s">
        <v>1750</v>
      </c>
      <c r="CF31" t="s">
        <v>1924</v>
      </c>
      <c r="CJ31" t="s">
        <v>2052</v>
      </c>
      <c r="CK31" s="36"/>
      <c r="CL31" t="s">
        <v>963</v>
      </c>
      <c r="CM31" t="s">
        <v>964</v>
      </c>
      <c r="CN31" t="s">
        <v>787</v>
      </c>
      <c r="CT31" s="28" t="s">
        <v>1547</v>
      </c>
      <c r="CU31" s="39"/>
      <c r="CV31" t="s">
        <v>1546</v>
      </c>
    </row>
    <row r="32" spans="1:100" ht="15.75" thickBot="1" x14ac:dyDescent="0.3">
      <c r="A32" s="5">
        <v>2025</v>
      </c>
      <c r="B32" s="12" t="str">
        <f t="shared" si="2"/>
        <v/>
      </c>
      <c r="C32" s="13"/>
      <c r="E32" s="80"/>
      <c r="F32" s="7"/>
      <c r="G32" s="23" t="str">
        <f t="shared" si="1"/>
        <v/>
      </c>
      <c r="H32" s="12"/>
      <c r="J32" s="56" t="str">
        <f>IFERROR(
IF(
INDEX(allorgs!C$3:C$999,MATCH($I32,allorgs!$B$3:$B$999,0))=0,
"",
INDEX(allorgs!C$3:C$999,MATCH($I32,allorgs!$B$3:$B$999,0))
),
"")</f>
        <v/>
      </c>
      <c r="K32" s="57" t="str">
        <f>IFERROR(
IF(
INDEX(allorgs!D$3:D$999,MATCH($I32,allorgs!$B$3:$B$999,0))=0,
"",
INDEX(allorgs!D$3:D$999,MATCH($I32,allorgs!$B$3:$B$999,0))
),
"")</f>
        <v/>
      </c>
      <c r="L32" s="57" t="str">
        <f>IFERROR(
IF(
INDEX(allorgs!E$3:E$999,MATCH($I32,allorgs!$B$3:$B$999,0))=0,
"",
INDEX(allorgs!E$3:E$999,MATCH($I32,allorgs!$B$3:$B$999,0))
),
"")</f>
        <v/>
      </c>
      <c r="M32" s="58" t="str">
        <f>IFERROR(
IF(
INDEX(allorgs!F$3:F$999,MATCH($I32,allorgs!$B$3:$B$999,0))=0,
"",
INDEX(allorgs!F$3:F$999,MATCH($I32,allorgs!$B$3:$B$999,0))
),
"")</f>
        <v/>
      </c>
      <c r="BA32" t="s">
        <v>548</v>
      </c>
      <c r="BO32" s="29" t="str">
        <f>SendingOrgs!D32&amp;SendingOrgs!H32</f>
        <v/>
      </c>
      <c r="BP32" s="30" t="str">
        <f t="shared" si="0"/>
        <v/>
      </c>
      <c r="BX32" s="36"/>
      <c r="BY32" t="s">
        <v>1349</v>
      </c>
      <c r="BZ32" s="36"/>
      <c r="CA32" t="s">
        <v>937</v>
      </c>
      <c r="CB32" t="s">
        <v>1350</v>
      </c>
      <c r="CC32" t="s">
        <v>1718</v>
      </c>
      <c r="CF32" t="s">
        <v>1925</v>
      </c>
      <c r="CJ32" t="s">
        <v>2053</v>
      </c>
      <c r="CK32" s="36"/>
      <c r="CL32" t="s">
        <v>786</v>
      </c>
      <c r="CM32" t="s">
        <v>635</v>
      </c>
      <c r="CN32" t="s">
        <v>787</v>
      </c>
      <c r="CT32" t="s">
        <v>980</v>
      </c>
      <c r="CU32" s="39"/>
      <c r="CV32" t="s">
        <v>981</v>
      </c>
    </row>
    <row r="33" spans="1:100" ht="15.75" thickBot="1" x14ac:dyDescent="0.3">
      <c r="A33" s="5">
        <v>2025</v>
      </c>
      <c r="B33" s="12" t="str">
        <f t="shared" si="2"/>
        <v/>
      </c>
      <c r="C33" s="13"/>
      <c r="E33" s="80"/>
      <c r="F33" s="7"/>
      <c r="G33" s="23" t="str">
        <f t="shared" si="1"/>
        <v/>
      </c>
      <c r="H33" s="12"/>
      <c r="J33" s="56" t="str">
        <f>IFERROR(
IF(
INDEX(allorgs!C$3:C$999,MATCH($I33,allorgs!$B$3:$B$999,0))=0,
"",
INDEX(allorgs!C$3:C$999,MATCH($I33,allorgs!$B$3:$B$999,0))
),
"")</f>
        <v/>
      </c>
      <c r="K33" s="57" t="str">
        <f>IFERROR(
IF(
INDEX(allorgs!D$3:D$999,MATCH($I33,allorgs!$B$3:$B$999,0))=0,
"",
INDEX(allorgs!D$3:D$999,MATCH($I33,allorgs!$B$3:$B$999,0))
),
"")</f>
        <v/>
      </c>
      <c r="L33" s="57" t="str">
        <f>IFERROR(
IF(
INDEX(allorgs!E$3:E$999,MATCH($I33,allorgs!$B$3:$B$999,0))=0,
"",
INDEX(allorgs!E$3:E$999,MATCH($I33,allorgs!$B$3:$B$999,0))
),
"")</f>
        <v/>
      </c>
      <c r="M33" s="58" t="str">
        <f>IFERROR(
IF(
INDEX(allorgs!F$3:F$999,MATCH($I33,allorgs!$B$3:$B$999,0))=0,
"",
INDEX(allorgs!F$3:F$999,MATCH($I33,allorgs!$B$3:$B$999,0))
),
"")</f>
        <v/>
      </c>
      <c r="BA33" t="s">
        <v>549</v>
      </c>
      <c r="BO33" s="29" t="str">
        <f>SendingOrgs!D33&amp;SendingOrgs!H33</f>
        <v/>
      </c>
      <c r="BP33" s="30" t="str">
        <f t="shared" si="0"/>
        <v/>
      </c>
      <c r="BX33" s="36"/>
      <c r="BY33" t="s">
        <v>1619</v>
      </c>
      <c r="BZ33" s="36"/>
      <c r="CA33" t="s">
        <v>619</v>
      </c>
      <c r="CB33" t="s">
        <v>1576</v>
      </c>
      <c r="CC33" t="s">
        <v>1825</v>
      </c>
      <c r="CF33" t="s">
        <v>1926</v>
      </c>
      <c r="CJ33" t="s">
        <v>2054</v>
      </c>
      <c r="CK33" s="36"/>
      <c r="CL33" t="s">
        <v>1240</v>
      </c>
      <c r="CM33" t="s">
        <v>641</v>
      </c>
      <c r="CN33" t="s">
        <v>787</v>
      </c>
      <c r="CT33" t="s">
        <v>1039</v>
      </c>
      <c r="CU33" s="39"/>
      <c r="CV33" t="s">
        <v>1041</v>
      </c>
    </row>
    <row r="34" spans="1:100" ht="15.75" thickBot="1" x14ac:dyDescent="0.3">
      <c r="A34" s="5">
        <v>2025</v>
      </c>
      <c r="B34" s="12" t="str">
        <f t="shared" si="2"/>
        <v/>
      </c>
      <c r="C34" s="13"/>
      <c r="E34" s="80"/>
      <c r="F34" s="7"/>
      <c r="G34" s="23" t="str">
        <f t="shared" si="1"/>
        <v/>
      </c>
      <c r="H34" s="12"/>
      <c r="J34" s="56" t="str">
        <f>IFERROR(
IF(
INDEX(allorgs!C$3:C$999,MATCH($I34,allorgs!$B$3:$B$999,0))=0,
"",
INDEX(allorgs!C$3:C$999,MATCH($I34,allorgs!$B$3:$B$999,0))
),
"")</f>
        <v/>
      </c>
      <c r="K34" s="57" t="str">
        <f>IFERROR(
IF(
INDEX(allorgs!D$3:D$999,MATCH($I34,allorgs!$B$3:$B$999,0))=0,
"",
INDEX(allorgs!D$3:D$999,MATCH($I34,allorgs!$B$3:$B$999,0))
),
"")</f>
        <v/>
      </c>
      <c r="L34" s="57" t="str">
        <f>IFERROR(
IF(
INDEX(allorgs!E$3:E$999,MATCH($I34,allorgs!$B$3:$B$999,0))=0,
"",
INDEX(allorgs!E$3:E$999,MATCH($I34,allorgs!$B$3:$B$999,0))
),
"")</f>
        <v/>
      </c>
      <c r="M34" s="58" t="str">
        <f>IFERROR(
IF(
INDEX(allorgs!F$3:F$999,MATCH($I34,allorgs!$B$3:$B$999,0))=0,
"",
INDEX(allorgs!F$3:F$999,MATCH($I34,allorgs!$B$3:$B$999,0))
),
"")</f>
        <v/>
      </c>
      <c r="BA34" t="s">
        <v>550</v>
      </c>
      <c r="BO34" s="29" t="str">
        <f>SendingOrgs!D34&amp;SendingOrgs!H34</f>
        <v/>
      </c>
      <c r="BP34" s="30" t="str">
        <f t="shared" si="0"/>
        <v/>
      </c>
      <c r="BX34" s="36"/>
      <c r="BY34" t="s">
        <v>1160</v>
      </c>
      <c r="BZ34" s="36"/>
      <c r="CA34" t="s">
        <v>1161</v>
      </c>
      <c r="CB34" t="s">
        <v>1162</v>
      </c>
      <c r="CC34" t="s">
        <v>1663</v>
      </c>
      <c r="CF34" t="s">
        <v>1927</v>
      </c>
      <c r="CJ34" t="s">
        <v>2055</v>
      </c>
      <c r="CK34" s="36"/>
      <c r="CL34" t="s">
        <v>1244</v>
      </c>
      <c r="CM34" t="s">
        <v>1245</v>
      </c>
      <c r="CN34" t="s">
        <v>787</v>
      </c>
      <c r="CT34" t="s">
        <v>1365</v>
      </c>
      <c r="CU34" s="39"/>
      <c r="CV34" t="s">
        <v>1364</v>
      </c>
    </row>
    <row r="35" spans="1:100" ht="15.75" thickBot="1" x14ac:dyDescent="0.3">
      <c r="A35" s="5">
        <v>2025</v>
      </c>
      <c r="B35" s="12" t="str">
        <f t="shared" si="2"/>
        <v/>
      </c>
      <c r="C35" s="13"/>
      <c r="E35" s="80"/>
      <c r="F35" s="7"/>
      <c r="G35" s="23" t="str">
        <f t="shared" si="1"/>
        <v/>
      </c>
      <c r="H35" s="12"/>
      <c r="J35" s="56" t="str">
        <f>IFERROR(
IF(
INDEX(allorgs!C$3:C$999,MATCH($I35,allorgs!$B$3:$B$999,0))=0,
"",
INDEX(allorgs!C$3:C$999,MATCH($I35,allorgs!$B$3:$B$999,0))
),
"")</f>
        <v/>
      </c>
      <c r="K35" s="57" t="str">
        <f>IFERROR(
IF(
INDEX(allorgs!D$3:D$999,MATCH($I35,allorgs!$B$3:$B$999,0))=0,
"",
INDEX(allorgs!D$3:D$999,MATCH($I35,allorgs!$B$3:$B$999,0))
),
"")</f>
        <v/>
      </c>
      <c r="L35" s="57" t="str">
        <f>IFERROR(
IF(
INDEX(allorgs!E$3:E$999,MATCH($I35,allorgs!$B$3:$B$999,0))=0,
"",
INDEX(allorgs!E$3:E$999,MATCH($I35,allorgs!$B$3:$B$999,0))
),
"")</f>
        <v/>
      </c>
      <c r="M35" s="58" t="str">
        <f>IFERROR(
IF(
INDEX(allorgs!F$3:F$999,MATCH($I35,allorgs!$B$3:$B$999,0))=0,
"",
INDEX(allorgs!F$3:F$999,MATCH($I35,allorgs!$B$3:$B$999,0))
),
"")</f>
        <v/>
      </c>
      <c r="BA35" t="s">
        <v>551</v>
      </c>
      <c r="BO35" s="29" t="str">
        <f>SendingOrgs!D35&amp;SendingOrgs!H35</f>
        <v/>
      </c>
      <c r="BP35" s="30" t="str">
        <f t="shared" si="0"/>
        <v/>
      </c>
      <c r="BX35" s="36"/>
      <c r="BY35" t="s">
        <v>1093</v>
      </c>
      <c r="BZ35" s="36"/>
      <c r="CA35" t="s">
        <v>205</v>
      </c>
      <c r="CB35" t="s">
        <v>1094</v>
      </c>
      <c r="CC35" t="s">
        <v>1653</v>
      </c>
      <c r="CF35" t="s">
        <v>1928</v>
      </c>
      <c r="CJ35" t="s">
        <v>2056</v>
      </c>
      <c r="CK35" s="36"/>
      <c r="CL35" t="s">
        <v>1125</v>
      </c>
      <c r="CM35" t="s">
        <v>2020</v>
      </c>
      <c r="CN35" t="s">
        <v>787</v>
      </c>
      <c r="CT35" t="s">
        <v>1465</v>
      </c>
      <c r="CU35" s="39"/>
      <c r="CV35" t="s">
        <v>1464</v>
      </c>
    </row>
    <row r="36" spans="1:100" ht="15.75" thickBot="1" x14ac:dyDescent="0.3">
      <c r="A36" s="5">
        <v>2025</v>
      </c>
      <c r="B36" s="12" t="str">
        <f t="shared" si="2"/>
        <v/>
      </c>
      <c r="C36" s="13"/>
      <c r="E36" s="80"/>
      <c r="F36" s="7"/>
      <c r="G36" s="23" t="str">
        <f t="shared" si="1"/>
        <v/>
      </c>
      <c r="H36" s="12"/>
      <c r="J36" s="56" t="str">
        <f>IFERROR(
IF(
INDEX(allorgs!C$3:C$999,MATCH($I36,allorgs!$B$3:$B$999,0))=0,
"",
INDEX(allorgs!C$3:C$999,MATCH($I36,allorgs!$B$3:$B$999,0))
),
"")</f>
        <v/>
      </c>
      <c r="K36" s="57" t="str">
        <f>IFERROR(
IF(
INDEX(allorgs!D$3:D$999,MATCH($I36,allorgs!$B$3:$B$999,0))=0,
"",
INDEX(allorgs!D$3:D$999,MATCH($I36,allorgs!$B$3:$B$999,0))
),
"")</f>
        <v/>
      </c>
      <c r="L36" s="57" t="str">
        <f>IFERROR(
IF(
INDEX(allorgs!E$3:E$999,MATCH($I36,allorgs!$B$3:$B$999,0))=0,
"",
INDEX(allorgs!E$3:E$999,MATCH($I36,allorgs!$B$3:$B$999,0))
),
"")</f>
        <v/>
      </c>
      <c r="M36" s="58" t="str">
        <f>IFERROR(
IF(
INDEX(allorgs!F$3:F$999,MATCH($I36,allorgs!$B$3:$B$999,0))=0,
"",
INDEX(allorgs!F$3:F$999,MATCH($I36,allorgs!$B$3:$B$999,0))
),
"")</f>
        <v/>
      </c>
      <c r="BA36" t="s">
        <v>552</v>
      </c>
      <c r="BO36" s="29" t="str">
        <f>SendingOrgs!D36&amp;SendingOrgs!H36</f>
        <v/>
      </c>
      <c r="BP36" s="30" t="str">
        <f t="shared" ref="BP36:BP67" si="3">IFERROR(INDEX($BL$2:$BL$21,MATCH(BO36,$BK$2:$BK$21,0)),"")</f>
        <v/>
      </c>
      <c r="BX36" s="36"/>
      <c r="BY36" t="s">
        <v>671</v>
      </c>
      <c r="BZ36" s="36"/>
      <c r="CA36" t="s">
        <v>616</v>
      </c>
      <c r="CB36" t="s">
        <v>672</v>
      </c>
      <c r="CC36" t="s">
        <v>1833</v>
      </c>
      <c r="CF36" t="s">
        <v>1929</v>
      </c>
      <c r="CJ36" t="s">
        <v>2057</v>
      </c>
      <c r="CK36" s="36"/>
      <c r="CL36" t="s">
        <v>1258</v>
      </c>
      <c r="CM36" t="s">
        <v>1028</v>
      </c>
      <c r="CN36" t="s">
        <v>787</v>
      </c>
      <c r="CT36" t="s">
        <v>1368</v>
      </c>
      <c r="CU36" s="39"/>
      <c r="CV36" t="s">
        <v>1367</v>
      </c>
    </row>
    <row r="37" spans="1:100" ht="15.75" thickBot="1" x14ac:dyDescent="0.3">
      <c r="A37" s="5">
        <v>2025</v>
      </c>
      <c r="B37" s="12" t="str">
        <f t="shared" si="2"/>
        <v/>
      </c>
      <c r="C37" s="13"/>
      <c r="E37" s="80"/>
      <c r="F37" s="7"/>
      <c r="G37" s="23" t="str">
        <f t="shared" si="1"/>
        <v/>
      </c>
      <c r="H37" s="12"/>
      <c r="J37" s="56" t="str">
        <f>IFERROR(
IF(
INDEX(allorgs!C$3:C$999,MATCH($I37,allorgs!$B$3:$B$999,0))=0,
"",
INDEX(allorgs!C$3:C$999,MATCH($I37,allorgs!$B$3:$B$999,0))
),
"")</f>
        <v/>
      </c>
      <c r="K37" s="57" t="str">
        <f>IFERROR(
IF(
INDEX(allorgs!D$3:D$999,MATCH($I37,allorgs!$B$3:$B$999,0))=0,
"",
INDEX(allorgs!D$3:D$999,MATCH($I37,allorgs!$B$3:$B$999,0))
),
"")</f>
        <v/>
      </c>
      <c r="L37" s="57" t="str">
        <f>IFERROR(
IF(
INDEX(allorgs!E$3:E$999,MATCH($I37,allorgs!$B$3:$B$999,0))=0,
"",
INDEX(allorgs!E$3:E$999,MATCH($I37,allorgs!$B$3:$B$999,0))
),
"")</f>
        <v/>
      </c>
      <c r="M37" s="58" t="str">
        <f>IFERROR(
IF(
INDEX(allorgs!F$3:F$999,MATCH($I37,allorgs!$B$3:$B$999,0))=0,
"",
INDEX(allorgs!F$3:F$999,MATCH($I37,allorgs!$B$3:$B$999,0))
),
"")</f>
        <v/>
      </c>
      <c r="BA37" t="s">
        <v>553</v>
      </c>
      <c r="BO37" s="29" t="str">
        <f>SendingOrgs!D37&amp;SendingOrgs!H37</f>
        <v/>
      </c>
      <c r="BP37" s="30" t="str">
        <f t="shared" si="3"/>
        <v/>
      </c>
      <c r="BX37" s="36"/>
      <c r="BY37" t="s">
        <v>883</v>
      </c>
      <c r="BZ37" s="36"/>
      <c r="CA37" t="s">
        <v>178</v>
      </c>
      <c r="CB37" t="s">
        <v>884</v>
      </c>
      <c r="CC37" t="s">
        <v>1699</v>
      </c>
      <c r="CF37" t="s">
        <v>1930</v>
      </c>
      <c r="CJ37" t="s">
        <v>2058</v>
      </c>
      <c r="CK37" s="36"/>
      <c r="CL37" t="s">
        <v>838</v>
      </c>
      <c r="CM37" t="s">
        <v>838</v>
      </c>
      <c r="CN37" t="s">
        <v>787</v>
      </c>
      <c r="CT37" t="s">
        <v>1513</v>
      </c>
      <c r="CU37" s="39"/>
      <c r="CV37" t="s">
        <v>1512</v>
      </c>
    </row>
    <row r="38" spans="1:100" ht="15.75" thickBot="1" x14ac:dyDescent="0.3">
      <c r="A38" s="5">
        <v>2025</v>
      </c>
      <c r="B38" s="12" t="str">
        <f t="shared" si="2"/>
        <v/>
      </c>
      <c r="C38" s="13"/>
      <c r="E38" s="80"/>
      <c r="F38" s="7"/>
      <c r="G38" s="23" t="str">
        <f t="shared" si="1"/>
        <v/>
      </c>
      <c r="H38" s="12"/>
      <c r="J38" s="56" t="str">
        <f>IFERROR(
IF(
INDEX(allorgs!C$3:C$999,MATCH($I38,allorgs!$B$3:$B$999,0))=0,
"",
INDEX(allorgs!C$3:C$999,MATCH($I38,allorgs!$B$3:$B$999,0))
),
"")</f>
        <v/>
      </c>
      <c r="K38" s="57" t="str">
        <f>IFERROR(
IF(
INDEX(allorgs!D$3:D$999,MATCH($I38,allorgs!$B$3:$B$999,0))=0,
"",
INDEX(allorgs!D$3:D$999,MATCH($I38,allorgs!$B$3:$B$999,0))
),
"")</f>
        <v/>
      </c>
      <c r="L38" s="57" t="str">
        <f>IFERROR(
IF(
INDEX(allorgs!E$3:E$999,MATCH($I38,allorgs!$B$3:$B$999,0))=0,
"",
INDEX(allorgs!E$3:E$999,MATCH($I38,allorgs!$B$3:$B$999,0))
),
"")</f>
        <v/>
      </c>
      <c r="M38" s="58" t="str">
        <f>IFERROR(
IF(
INDEX(allorgs!F$3:F$999,MATCH($I38,allorgs!$B$3:$B$999,0))=0,
"",
INDEX(allorgs!F$3:F$999,MATCH($I38,allorgs!$B$3:$B$999,0))
),
"")</f>
        <v/>
      </c>
      <c r="BA38" t="s">
        <v>554</v>
      </c>
      <c r="BO38" s="29" t="str">
        <f>SendingOrgs!D38&amp;SendingOrgs!H38</f>
        <v/>
      </c>
      <c r="BP38" s="30" t="str">
        <f t="shared" si="3"/>
        <v/>
      </c>
      <c r="BX38" s="36"/>
      <c r="BY38" t="s">
        <v>907</v>
      </c>
      <c r="BZ38" s="36"/>
      <c r="CA38" t="s">
        <v>117</v>
      </c>
      <c r="CB38" t="s">
        <v>908</v>
      </c>
      <c r="CC38" t="s">
        <v>1709</v>
      </c>
      <c r="CF38" t="s">
        <v>1931</v>
      </c>
      <c r="CJ38" t="s">
        <v>2059</v>
      </c>
      <c r="CK38" s="36"/>
      <c r="CL38" t="s">
        <v>1133</v>
      </c>
      <c r="CM38" t="s">
        <v>1134</v>
      </c>
      <c r="CN38" t="s">
        <v>787</v>
      </c>
      <c r="CT38" t="s">
        <v>1371</v>
      </c>
      <c r="CU38" s="39"/>
      <c r="CV38" t="s">
        <v>1370</v>
      </c>
    </row>
    <row r="39" spans="1:100" ht="15.75" thickBot="1" x14ac:dyDescent="0.3">
      <c r="A39" s="5">
        <v>2025</v>
      </c>
      <c r="B39" s="12" t="str">
        <f t="shared" si="2"/>
        <v/>
      </c>
      <c r="C39" s="13"/>
      <c r="E39" s="80"/>
      <c r="F39" s="7"/>
      <c r="G39" s="23" t="str">
        <f t="shared" si="1"/>
        <v/>
      </c>
      <c r="H39" s="12"/>
      <c r="J39" s="56" t="str">
        <f>IFERROR(
IF(
INDEX(allorgs!C$3:C$999,MATCH($I39,allorgs!$B$3:$B$999,0))=0,
"",
INDEX(allorgs!C$3:C$999,MATCH($I39,allorgs!$B$3:$B$999,0))
),
"")</f>
        <v/>
      </c>
      <c r="K39" s="57" t="str">
        <f>IFERROR(
IF(
INDEX(allorgs!D$3:D$999,MATCH($I39,allorgs!$B$3:$B$999,0))=0,
"",
INDEX(allorgs!D$3:D$999,MATCH($I39,allorgs!$B$3:$B$999,0))
),
"")</f>
        <v/>
      </c>
      <c r="L39" s="57" t="str">
        <f>IFERROR(
IF(
INDEX(allorgs!E$3:E$999,MATCH($I39,allorgs!$B$3:$B$999,0))=0,
"",
INDEX(allorgs!E$3:E$999,MATCH($I39,allorgs!$B$3:$B$999,0))
),
"")</f>
        <v/>
      </c>
      <c r="M39" s="58" t="str">
        <f>IFERROR(
IF(
INDEX(allorgs!F$3:F$999,MATCH($I39,allorgs!$B$3:$B$999,0))=0,
"",
INDEX(allorgs!F$3:F$999,MATCH($I39,allorgs!$B$3:$B$999,0))
),
"")</f>
        <v/>
      </c>
      <c r="BA39" t="s">
        <v>555</v>
      </c>
      <c r="BO39" s="29" t="str">
        <f>SendingOrgs!D39&amp;SendingOrgs!H39</f>
        <v/>
      </c>
      <c r="BP39" s="30" t="str">
        <f t="shared" si="3"/>
        <v/>
      </c>
      <c r="BX39" s="36"/>
      <c r="BY39" t="s">
        <v>871</v>
      </c>
      <c r="BZ39" s="36"/>
      <c r="CA39" t="s">
        <v>117</v>
      </c>
      <c r="CB39" t="s">
        <v>872</v>
      </c>
      <c r="CC39" t="s">
        <v>1805</v>
      </c>
      <c r="CF39" t="s">
        <v>1932</v>
      </c>
      <c r="CJ39" t="s">
        <v>2060</v>
      </c>
      <c r="CK39" s="36"/>
      <c r="CL39" t="s">
        <v>830</v>
      </c>
      <c r="CM39" t="s">
        <v>831</v>
      </c>
      <c r="CN39" t="s">
        <v>832</v>
      </c>
      <c r="CT39" t="s">
        <v>967</v>
      </c>
      <c r="CU39" s="39"/>
      <c r="CV39" t="s">
        <v>968</v>
      </c>
    </row>
    <row r="40" spans="1:100" ht="15.75" thickBot="1" x14ac:dyDescent="0.3">
      <c r="A40" s="5">
        <v>2025</v>
      </c>
      <c r="B40" s="12" t="str">
        <f t="shared" si="2"/>
        <v/>
      </c>
      <c r="C40" s="13"/>
      <c r="E40" s="80"/>
      <c r="F40" s="7"/>
      <c r="G40" s="23" t="str">
        <f t="shared" si="1"/>
        <v/>
      </c>
      <c r="H40" s="12"/>
      <c r="J40" s="56" t="str">
        <f>IFERROR(
IF(
INDEX(allorgs!C$3:C$999,MATCH($I40,allorgs!$B$3:$B$999,0))=0,
"",
INDEX(allorgs!C$3:C$999,MATCH($I40,allorgs!$B$3:$B$999,0))
),
"")</f>
        <v/>
      </c>
      <c r="K40" s="57" t="str">
        <f>IFERROR(
IF(
INDEX(allorgs!D$3:D$999,MATCH($I40,allorgs!$B$3:$B$999,0))=0,
"",
INDEX(allorgs!D$3:D$999,MATCH($I40,allorgs!$B$3:$B$999,0))
),
"")</f>
        <v/>
      </c>
      <c r="L40" s="57" t="str">
        <f>IFERROR(
IF(
INDEX(allorgs!E$3:E$999,MATCH($I40,allorgs!$B$3:$B$999,0))=0,
"",
INDEX(allorgs!E$3:E$999,MATCH($I40,allorgs!$B$3:$B$999,0))
),
"")</f>
        <v/>
      </c>
      <c r="M40" s="58" t="str">
        <f>IFERROR(
IF(
INDEX(allorgs!F$3:F$999,MATCH($I40,allorgs!$B$3:$B$999,0))=0,
"",
INDEX(allorgs!F$3:F$999,MATCH($I40,allorgs!$B$3:$B$999,0))
),
"")</f>
        <v/>
      </c>
      <c r="BA40" t="s">
        <v>556</v>
      </c>
      <c r="BO40" s="29" t="str">
        <f>SendingOrgs!D40&amp;SendingOrgs!H40</f>
        <v/>
      </c>
      <c r="BP40" s="30" t="str">
        <f t="shared" si="3"/>
        <v/>
      </c>
      <c r="BX40" s="36"/>
      <c r="BY40" t="s">
        <v>666</v>
      </c>
      <c r="BZ40" s="36"/>
      <c r="CA40" t="s">
        <v>667</v>
      </c>
      <c r="CB40" t="s">
        <v>668</v>
      </c>
      <c r="CC40" t="s">
        <v>1783</v>
      </c>
      <c r="CF40" t="s">
        <v>1933</v>
      </c>
      <c r="CJ40" t="s">
        <v>2061</v>
      </c>
      <c r="CK40" s="36"/>
      <c r="CL40" t="s">
        <v>2022</v>
      </c>
      <c r="CM40" t="s">
        <v>986</v>
      </c>
      <c r="CN40" t="s">
        <v>832</v>
      </c>
      <c r="CT40" t="s">
        <v>788</v>
      </c>
      <c r="CU40" s="39"/>
      <c r="CV40" t="s">
        <v>789</v>
      </c>
    </row>
    <row r="41" spans="1:100" ht="15.75" thickBot="1" x14ac:dyDescent="0.3">
      <c r="A41" s="5">
        <v>2025</v>
      </c>
      <c r="B41" s="12" t="str">
        <f t="shared" si="2"/>
        <v/>
      </c>
      <c r="C41" s="13"/>
      <c r="E41" s="80"/>
      <c r="F41" s="7"/>
      <c r="G41" s="23" t="str">
        <f t="shared" si="1"/>
        <v/>
      </c>
      <c r="H41" s="12"/>
      <c r="J41" s="56" t="str">
        <f>IFERROR(
IF(
INDEX(allorgs!C$3:C$999,MATCH($I41,allorgs!$B$3:$B$999,0))=0,
"",
INDEX(allorgs!C$3:C$999,MATCH($I41,allorgs!$B$3:$B$999,0))
),
"")</f>
        <v/>
      </c>
      <c r="K41" s="57" t="str">
        <f>IFERROR(
IF(
INDEX(allorgs!D$3:D$999,MATCH($I41,allorgs!$B$3:$B$999,0))=0,
"",
INDEX(allorgs!D$3:D$999,MATCH($I41,allorgs!$B$3:$B$999,0))
),
"")</f>
        <v/>
      </c>
      <c r="L41" s="57" t="str">
        <f>IFERROR(
IF(
INDEX(allorgs!E$3:E$999,MATCH($I41,allorgs!$B$3:$B$999,0))=0,
"",
INDEX(allorgs!E$3:E$999,MATCH($I41,allorgs!$B$3:$B$999,0))
),
"")</f>
        <v/>
      </c>
      <c r="M41" s="58" t="str">
        <f>IFERROR(
IF(
INDEX(allorgs!F$3:F$999,MATCH($I41,allorgs!$B$3:$B$999,0))=0,
"",
INDEX(allorgs!F$3:F$999,MATCH($I41,allorgs!$B$3:$B$999,0))
),
"")</f>
        <v/>
      </c>
      <c r="BA41" t="s">
        <v>557</v>
      </c>
      <c r="BO41" s="29" t="str">
        <f>SendingOrgs!D41&amp;SendingOrgs!H41</f>
        <v/>
      </c>
      <c r="BP41" s="30" t="str">
        <f t="shared" si="3"/>
        <v/>
      </c>
      <c r="BX41" s="36"/>
      <c r="BY41" t="s">
        <v>1009</v>
      </c>
      <c r="BZ41" s="36"/>
      <c r="CA41" t="s">
        <v>1010</v>
      </c>
      <c r="CB41" t="s">
        <v>1011</v>
      </c>
      <c r="CC41" t="s">
        <v>1759</v>
      </c>
      <c r="CF41" t="s">
        <v>1934</v>
      </c>
      <c r="CJ41" t="s">
        <v>2062</v>
      </c>
      <c r="CK41" s="36"/>
      <c r="CL41" t="s">
        <v>810</v>
      </c>
      <c r="CM41" t="s">
        <v>132</v>
      </c>
      <c r="CN41" t="s">
        <v>614</v>
      </c>
      <c r="CT41" s="28" t="s">
        <v>1555</v>
      </c>
      <c r="CU41" s="39"/>
      <c r="CV41" t="s">
        <v>1554</v>
      </c>
    </row>
    <row r="42" spans="1:100" ht="15.75" thickBot="1" x14ac:dyDescent="0.3">
      <c r="A42" s="5">
        <v>2025</v>
      </c>
      <c r="B42" s="12" t="str">
        <f t="shared" si="2"/>
        <v/>
      </c>
      <c r="C42" s="13"/>
      <c r="E42" s="80"/>
      <c r="F42" s="7"/>
      <c r="G42" s="23" t="str">
        <f t="shared" si="1"/>
        <v/>
      </c>
      <c r="H42" s="12"/>
      <c r="J42" s="56" t="str">
        <f>IFERROR(
IF(
INDEX(allorgs!C$3:C$999,MATCH($I42,allorgs!$B$3:$B$999,0))=0,
"",
INDEX(allorgs!C$3:C$999,MATCH($I42,allorgs!$B$3:$B$999,0))
),
"")</f>
        <v/>
      </c>
      <c r="K42" s="57" t="str">
        <f>IFERROR(
IF(
INDEX(allorgs!D$3:D$999,MATCH($I42,allorgs!$B$3:$B$999,0))=0,
"",
INDEX(allorgs!D$3:D$999,MATCH($I42,allorgs!$B$3:$B$999,0))
),
"")</f>
        <v/>
      </c>
      <c r="L42" s="57" t="str">
        <f>IFERROR(
IF(
INDEX(allorgs!E$3:E$999,MATCH($I42,allorgs!$B$3:$B$999,0))=0,
"",
INDEX(allorgs!E$3:E$999,MATCH($I42,allorgs!$B$3:$B$999,0))
),
"")</f>
        <v/>
      </c>
      <c r="M42" s="58" t="str">
        <f>IFERROR(
IF(
INDEX(allorgs!F$3:F$999,MATCH($I42,allorgs!$B$3:$B$999,0))=0,
"",
INDEX(allorgs!F$3:F$999,MATCH($I42,allorgs!$B$3:$B$999,0))
),
"")</f>
        <v/>
      </c>
      <c r="BA42" t="s">
        <v>558</v>
      </c>
      <c r="BO42" s="29" t="str">
        <f>SendingOrgs!D42&amp;SendingOrgs!H42</f>
        <v/>
      </c>
      <c r="BP42" s="30" t="str">
        <f t="shared" si="3"/>
        <v/>
      </c>
      <c r="BX42" s="36"/>
      <c r="BY42" t="s">
        <v>1353</v>
      </c>
      <c r="BZ42" s="36"/>
      <c r="CA42" t="s">
        <v>1010</v>
      </c>
      <c r="CB42" t="s">
        <v>1354</v>
      </c>
      <c r="CC42" t="s">
        <v>1716</v>
      </c>
      <c r="CF42" t="s">
        <v>1935</v>
      </c>
      <c r="CJ42" t="s">
        <v>2063</v>
      </c>
      <c r="CK42" s="36"/>
      <c r="CL42" t="s">
        <v>1031</v>
      </c>
      <c r="CM42" t="s">
        <v>630</v>
      </c>
      <c r="CN42" t="s">
        <v>614</v>
      </c>
      <c r="CT42" t="s">
        <v>1529</v>
      </c>
      <c r="CU42" s="39"/>
      <c r="CV42" t="s">
        <v>1528</v>
      </c>
    </row>
    <row r="43" spans="1:100" ht="15.75" thickBot="1" x14ac:dyDescent="0.3">
      <c r="A43" s="5">
        <v>2025</v>
      </c>
      <c r="B43" s="12" t="str">
        <f t="shared" si="2"/>
        <v/>
      </c>
      <c r="C43" s="13"/>
      <c r="E43" s="80"/>
      <c r="F43" s="7"/>
      <c r="G43" s="23" t="str">
        <f t="shared" si="1"/>
        <v/>
      </c>
      <c r="H43" s="12"/>
      <c r="J43" s="56" t="str">
        <f>IFERROR(
IF(
INDEX(allorgs!C$3:C$999,MATCH($I43,allorgs!$B$3:$B$999,0))=0,
"",
INDEX(allorgs!C$3:C$999,MATCH($I43,allorgs!$B$3:$B$999,0))
),
"")</f>
        <v/>
      </c>
      <c r="K43" s="57" t="str">
        <f>IFERROR(
IF(
INDEX(allorgs!D$3:D$999,MATCH($I43,allorgs!$B$3:$B$999,0))=0,
"",
INDEX(allorgs!D$3:D$999,MATCH($I43,allorgs!$B$3:$B$999,0))
),
"")</f>
        <v/>
      </c>
      <c r="L43" s="57" t="str">
        <f>IFERROR(
IF(
INDEX(allorgs!E$3:E$999,MATCH($I43,allorgs!$B$3:$B$999,0))=0,
"",
INDEX(allorgs!E$3:E$999,MATCH($I43,allorgs!$B$3:$B$999,0))
),
"")</f>
        <v/>
      </c>
      <c r="M43" s="58" t="str">
        <f>IFERROR(
IF(
INDEX(allorgs!F$3:F$999,MATCH($I43,allorgs!$B$3:$B$999,0))=0,
"",
INDEX(allorgs!F$3:F$999,MATCH($I43,allorgs!$B$3:$B$999,0))
),
"")</f>
        <v/>
      </c>
      <c r="BA43" t="s">
        <v>559</v>
      </c>
      <c r="BO43" s="29" t="str">
        <f>SendingOrgs!D43&amp;SendingOrgs!H43</f>
        <v/>
      </c>
      <c r="BP43" s="30" t="str">
        <f t="shared" si="3"/>
        <v/>
      </c>
      <c r="BX43" s="36"/>
      <c r="BY43" t="s">
        <v>1229</v>
      </c>
      <c r="BZ43" s="36"/>
      <c r="CA43" t="s">
        <v>416</v>
      </c>
      <c r="CB43" t="s">
        <v>1448</v>
      </c>
      <c r="CC43" t="s">
        <v>1851</v>
      </c>
      <c r="CF43" t="s">
        <v>1936</v>
      </c>
      <c r="CJ43" t="s">
        <v>2064</v>
      </c>
      <c r="CK43" s="36"/>
      <c r="CL43" t="s">
        <v>1277</v>
      </c>
      <c r="CM43" t="s">
        <v>1118</v>
      </c>
      <c r="CN43" t="s">
        <v>614</v>
      </c>
      <c r="CT43" t="s">
        <v>1511</v>
      </c>
      <c r="CU43" s="39"/>
      <c r="CV43" t="s">
        <v>1510</v>
      </c>
    </row>
    <row r="44" spans="1:100" ht="15.75" thickBot="1" x14ac:dyDescent="0.3">
      <c r="A44" s="5">
        <v>2025</v>
      </c>
      <c r="B44" s="12" t="str">
        <f t="shared" si="2"/>
        <v/>
      </c>
      <c r="C44" s="13"/>
      <c r="E44" s="80"/>
      <c r="F44" s="7"/>
      <c r="G44" s="23" t="str">
        <f t="shared" si="1"/>
        <v/>
      </c>
      <c r="H44" s="12"/>
      <c r="J44" s="56" t="str">
        <f>IFERROR(
IF(
INDEX(allorgs!C$3:C$999,MATCH($I44,allorgs!$B$3:$B$999,0))=0,
"",
INDEX(allorgs!C$3:C$999,MATCH($I44,allorgs!$B$3:$B$999,0))
),
"")</f>
        <v/>
      </c>
      <c r="K44" s="57" t="str">
        <f>IFERROR(
IF(
INDEX(allorgs!D$3:D$999,MATCH($I44,allorgs!$B$3:$B$999,0))=0,
"",
INDEX(allorgs!D$3:D$999,MATCH($I44,allorgs!$B$3:$B$999,0))
),
"")</f>
        <v/>
      </c>
      <c r="L44" s="57" t="str">
        <f>IFERROR(
IF(
INDEX(allorgs!E$3:E$999,MATCH($I44,allorgs!$B$3:$B$999,0))=0,
"",
INDEX(allorgs!E$3:E$999,MATCH($I44,allorgs!$B$3:$B$999,0))
),
"")</f>
        <v/>
      </c>
      <c r="M44" s="58" t="str">
        <f>IFERROR(
IF(
INDEX(allorgs!F$3:F$999,MATCH($I44,allorgs!$B$3:$B$999,0))=0,
"",
INDEX(allorgs!F$3:F$999,MATCH($I44,allorgs!$B$3:$B$999,0))
),
"")</f>
        <v/>
      </c>
      <c r="BA44" t="s">
        <v>560</v>
      </c>
      <c r="BO44" s="29" t="str">
        <f>SendingOrgs!D44&amp;SendingOrgs!H44</f>
        <v/>
      </c>
      <c r="BP44" s="30" t="str">
        <f t="shared" si="3"/>
        <v/>
      </c>
      <c r="BX44" s="36"/>
      <c r="BY44" t="s">
        <v>821</v>
      </c>
      <c r="BZ44" s="36"/>
      <c r="CA44" t="s">
        <v>820</v>
      </c>
      <c r="CB44" t="s">
        <v>822</v>
      </c>
      <c r="CC44" t="s">
        <v>1809</v>
      </c>
      <c r="CF44" t="s">
        <v>1937</v>
      </c>
      <c r="CJ44" t="s">
        <v>2065</v>
      </c>
      <c r="CK44" s="36"/>
      <c r="CL44" t="s">
        <v>1088</v>
      </c>
      <c r="CM44" t="s">
        <v>1089</v>
      </c>
      <c r="CN44" t="s">
        <v>614</v>
      </c>
      <c r="CT44" t="s">
        <v>1178</v>
      </c>
      <c r="CU44" s="39"/>
      <c r="CV44" t="s">
        <v>1179</v>
      </c>
    </row>
    <row r="45" spans="1:100" ht="15.75" thickBot="1" x14ac:dyDescent="0.3">
      <c r="A45" s="5">
        <v>2025</v>
      </c>
      <c r="B45" s="12" t="str">
        <f t="shared" si="2"/>
        <v/>
      </c>
      <c r="C45" s="13"/>
      <c r="E45" s="80"/>
      <c r="F45" s="7"/>
      <c r="G45" s="23" t="str">
        <f t="shared" si="1"/>
        <v/>
      </c>
      <c r="H45" s="12"/>
      <c r="J45" s="56" t="str">
        <f>IFERROR(
IF(
INDEX(allorgs!C$3:C$999,MATCH($I45,allorgs!$B$3:$B$999,0))=0,
"",
INDEX(allorgs!C$3:C$999,MATCH($I45,allorgs!$B$3:$B$999,0))
),
"")</f>
        <v/>
      </c>
      <c r="K45" s="57" t="str">
        <f>IFERROR(
IF(
INDEX(allorgs!D$3:D$999,MATCH($I45,allorgs!$B$3:$B$999,0))=0,
"",
INDEX(allorgs!D$3:D$999,MATCH($I45,allorgs!$B$3:$B$999,0))
),
"")</f>
        <v/>
      </c>
      <c r="L45" s="57" t="str">
        <f>IFERROR(
IF(
INDEX(allorgs!E$3:E$999,MATCH($I45,allorgs!$B$3:$B$999,0))=0,
"",
INDEX(allorgs!E$3:E$999,MATCH($I45,allorgs!$B$3:$B$999,0))
),
"")</f>
        <v/>
      </c>
      <c r="M45" s="58" t="str">
        <f>IFERROR(
IF(
INDEX(allorgs!F$3:F$999,MATCH($I45,allorgs!$B$3:$B$999,0))=0,
"",
INDEX(allorgs!F$3:F$999,MATCH($I45,allorgs!$B$3:$B$999,0))
),
"")</f>
        <v/>
      </c>
      <c r="BA45" t="s">
        <v>561</v>
      </c>
      <c r="BO45" s="29" t="str">
        <f>SendingOrgs!D45&amp;SendingOrgs!H45</f>
        <v/>
      </c>
      <c r="BP45" s="30" t="str">
        <f t="shared" si="3"/>
        <v/>
      </c>
      <c r="BX45" s="36"/>
      <c r="BY45" t="s">
        <v>721</v>
      </c>
      <c r="BZ45" s="36"/>
      <c r="CA45" t="s">
        <v>722</v>
      </c>
      <c r="CB45" t="s">
        <v>723</v>
      </c>
      <c r="CC45" t="s">
        <v>1745</v>
      </c>
      <c r="CF45" t="s">
        <v>1938</v>
      </c>
      <c r="CJ45" t="s">
        <v>2066</v>
      </c>
      <c r="CK45" s="36"/>
      <c r="CL45" t="s">
        <v>1281</v>
      </c>
      <c r="CM45" t="s">
        <v>658</v>
      </c>
      <c r="CN45" t="s">
        <v>614</v>
      </c>
      <c r="CT45" t="s">
        <v>1376</v>
      </c>
      <c r="CU45" s="39"/>
      <c r="CV45" t="s">
        <v>1375</v>
      </c>
    </row>
    <row r="46" spans="1:100" ht="15.75" thickBot="1" x14ac:dyDescent="0.3">
      <c r="A46" s="5">
        <v>2025</v>
      </c>
      <c r="B46" s="12" t="str">
        <f t="shared" si="2"/>
        <v/>
      </c>
      <c r="C46" s="13"/>
      <c r="E46" s="80"/>
      <c r="F46" s="7"/>
      <c r="G46" s="23" t="str">
        <f t="shared" si="1"/>
        <v/>
      </c>
      <c r="H46" s="12"/>
      <c r="J46" s="56" t="str">
        <f>IFERROR(
IF(
INDEX(allorgs!C$3:C$999,MATCH($I46,allorgs!$B$3:$B$999,0))=0,
"",
INDEX(allorgs!C$3:C$999,MATCH($I46,allorgs!$B$3:$B$999,0))
),
"")</f>
        <v/>
      </c>
      <c r="K46" s="57" t="str">
        <f>IFERROR(
IF(
INDEX(allorgs!D$3:D$999,MATCH($I46,allorgs!$B$3:$B$999,0))=0,
"",
INDEX(allorgs!D$3:D$999,MATCH($I46,allorgs!$B$3:$B$999,0))
),
"")</f>
        <v/>
      </c>
      <c r="L46" s="57" t="str">
        <f>IFERROR(
IF(
INDEX(allorgs!E$3:E$999,MATCH($I46,allorgs!$B$3:$B$999,0))=0,
"",
INDEX(allorgs!E$3:E$999,MATCH($I46,allorgs!$B$3:$B$999,0))
),
"")</f>
        <v/>
      </c>
      <c r="M46" s="58" t="str">
        <f>IFERROR(
IF(
INDEX(allorgs!F$3:F$999,MATCH($I46,allorgs!$B$3:$B$999,0))=0,
"",
INDEX(allorgs!F$3:F$999,MATCH($I46,allorgs!$B$3:$B$999,0))
),
"")</f>
        <v/>
      </c>
      <c r="BA46" t="s">
        <v>562</v>
      </c>
      <c r="BO46" s="29" t="str">
        <f>SendingOrgs!D46&amp;SendingOrgs!H46</f>
        <v/>
      </c>
      <c r="BP46" s="30" t="str">
        <f t="shared" si="3"/>
        <v/>
      </c>
      <c r="BX46" s="36"/>
      <c r="BY46" t="s">
        <v>673</v>
      </c>
      <c r="BZ46" s="36"/>
      <c r="CA46" t="s">
        <v>36</v>
      </c>
      <c r="CB46" t="s">
        <v>674</v>
      </c>
      <c r="CC46" t="s">
        <v>1739</v>
      </c>
      <c r="CF46" t="s">
        <v>1939</v>
      </c>
      <c r="CJ46" t="s">
        <v>2067</v>
      </c>
      <c r="CK46" s="36"/>
      <c r="CL46" t="s">
        <v>1036</v>
      </c>
      <c r="CM46" t="s">
        <v>1037</v>
      </c>
      <c r="CN46" t="s">
        <v>614</v>
      </c>
      <c r="CT46" t="s">
        <v>779</v>
      </c>
      <c r="CU46" s="39"/>
      <c r="CV46" t="s">
        <v>780</v>
      </c>
    </row>
    <row r="47" spans="1:100" ht="15.75" thickBot="1" x14ac:dyDescent="0.3">
      <c r="A47" s="5">
        <v>2025</v>
      </c>
      <c r="B47" s="12" t="str">
        <f t="shared" si="2"/>
        <v/>
      </c>
      <c r="C47" s="13"/>
      <c r="E47" s="80"/>
      <c r="F47" s="7"/>
      <c r="G47" s="23" t="str">
        <f t="shared" si="1"/>
        <v/>
      </c>
      <c r="H47" s="12"/>
      <c r="J47" s="56" t="str">
        <f>IFERROR(
IF(
INDEX(allorgs!C$3:C$999,MATCH($I47,allorgs!$B$3:$B$999,0))=0,
"",
INDEX(allorgs!C$3:C$999,MATCH($I47,allorgs!$B$3:$B$999,0))
),
"")</f>
        <v/>
      </c>
      <c r="K47" s="57" t="str">
        <f>IFERROR(
IF(
INDEX(allorgs!D$3:D$999,MATCH($I47,allorgs!$B$3:$B$999,0))=0,
"",
INDEX(allorgs!D$3:D$999,MATCH($I47,allorgs!$B$3:$B$999,0))
),
"")</f>
        <v/>
      </c>
      <c r="L47" s="57" t="str">
        <f>IFERROR(
IF(
INDEX(allorgs!E$3:E$999,MATCH($I47,allorgs!$B$3:$B$999,0))=0,
"",
INDEX(allorgs!E$3:E$999,MATCH($I47,allorgs!$B$3:$B$999,0))
),
"")</f>
        <v/>
      </c>
      <c r="M47" s="58" t="str">
        <f>IFERROR(
IF(
INDEX(allorgs!F$3:F$999,MATCH($I47,allorgs!$B$3:$B$999,0))=0,
"",
INDEX(allorgs!F$3:F$999,MATCH($I47,allorgs!$B$3:$B$999,0))
),
"")</f>
        <v/>
      </c>
      <c r="BA47" t="s">
        <v>563</v>
      </c>
      <c r="BO47" s="29" t="str">
        <f>SendingOrgs!D47&amp;SendingOrgs!H47</f>
        <v/>
      </c>
      <c r="BP47" s="30" t="str">
        <f t="shared" si="3"/>
        <v/>
      </c>
      <c r="BX47" s="36"/>
      <c r="BY47" t="s">
        <v>1297</v>
      </c>
      <c r="BZ47" s="36"/>
      <c r="CA47" t="s">
        <v>434</v>
      </c>
      <c r="CB47" t="s">
        <v>1298</v>
      </c>
      <c r="CC47" t="s">
        <v>1865</v>
      </c>
      <c r="CF47" t="s">
        <v>1940</v>
      </c>
      <c r="CJ47" t="s">
        <v>2068</v>
      </c>
      <c r="CK47" s="36"/>
      <c r="CL47" t="s">
        <v>1325</v>
      </c>
      <c r="CM47" t="s">
        <v>1302</v>
      </c>
      <c r="CN47" t="s">
        <v>614</v>
      </c>
      <c r="CT47" t="s">
        <v>1217</v>
      </c>
      <c r="CU47" s="39"/>
      <c r="CV47" t="s">
        <v>1218</v>
      </c>
    </row>
    <row r="48" spans="1:100" ht="15.75" thickBot="1" x14ac:dyDescent="0.3">
      <c r="A48" s="5">
        <v>2025</v>
      </c>
      <c r="B48" s="12" t="str">
        <f t="shared" si="2"/>
        <v/>
      </c>
      <c r="C48" s="13"/>
      <c r="E48" s="80"/>
      <c r="F48" s="7"/>
      <c r="G48" s="23" t="str">
        <f t="shared" si="1"/>
        <v/>
      </c>
      <c r="H48" s="12"/>
      <c r="J48" s="56" t="str">
        <f>IFERROR(
IF(
INDEX(allorgs!C$3:C$999,MATCH($I48,allorgs!$B$3:$B$999,0))=0,
"",
INDEX(allorgs!C$3:C$999,MATCH($I48,allorgs!$B$3:$B$999,0))
),
"")</f>
        <v/>
      </c>
      <c r="K48" s="57" t="str">
        <f>IFERROR(
IF(
INDEX(allorgs!D$3:D$999,MATCH($I48,allorgs!$B$3:$B$999,0))=0,
"",
INDEX(allorgs!D$3:D$999,MATCH($I48,allorgs!$B$3:$B$999,0))
),
"")</f>
        <v/>
      </c>
      <c r="L48" s="57" t="str">
        <f>IFERROR(
IF(
INDEX(allorgs!E$3:E$999,MATCH($I48,allorgs!$B$3:$B$999,0))=0,
"",
INDEX(allorgs!E$3:E$999,MATCH($I48,allorgs!$B$3:$B$999,0))
),
"")</f>
        <v/>
      </c>
      <c r="M48" s="58" t="str">
        <f>IFERROR(
IF(
INDEX(allorgs!F$3:F$999,MATCH($I48,allorgs!$B$3:$B$999,0))=0,
"",
INDEX(allorgs!F$3:F$999,MATCH($I48,allorgs!$B$3:$B$999,0))
),
"")</f>
        <v/>
      </c>
      <c r="BA48" t="s">
        <v>564</v>
      </c>
      <c r="BO48" s="29" t="str">
        <f>SendingOrgs!D48&amp;SendingOrgs!H48</f>
        <v/>
      </c>
      <c r="BP48" s="30" t="str">
        <f t="shared" si="3"/>
        <v/>
      </c>
      <c r="BX48" s="36"/>
      <c r="BY48" t="s">
        <v>1295</v>
      </c>
      <c r="BZ48" s="36"/>
      <c r="CA48" t="s">
        <v>817</v>
      </c>
      <c r="CB48" t="s">
        <v>1296</v>
      </c>
      <c r="CC48" t="s">
        <v>1756</v>
      </c>
      <c r="CF48" t="s">
        <v>1941</v>
      </c>
      <c r="CJ48" t="s">
        <v>2069</v>
      </c>
      <c r="CK48" s="36"/>
      <c r="CL48" t="s">
        <v>984</v>
      </c>
      <c r="CM48" t="s">
        <v>985</v>
      </c>
      <c r="CN48" t="s">
        <v>614</v>
      </c>
      <c r="CT48" s="28" t="s">
        <v>1549</v>
      </c>
      <c r="CU48" s="39"/>
      <c r="CV48" t="s">
        <v>1548</v>
      </c>
    </row>
    <row r="49" spans="1:100" ht="15.75" thickBot="1" x14ac:dyDescent="0.3">
      <c r="A49" s="5">
        <v>2025</v>
      </c>
      <c r="B49" s="12" t="str">
        <f t="shared" si="2"/>
        <v/>
      </c>
      <c r="C49" s="13"/>
      <c r="E49" s="80"/>
      <c r="F49" s="7"/>
      <c r="G49" s="23" t="str">
        <f t="shared" si="1"/>
        <v/>
      </c>
      <c r="H49" s="12"/>
      <c r="J49" s="56" t="str">
        <f>IFERROR(
IF(
INDEX(allorgs!C$3:C$999,MATCH($I49,allorgs!$B$3:$B$999,0))=0,
"",
INDEX(allorgs!C$3:C$999,MATCH($I49,allorgs!$B$3:$B$999,0))
),
"")</f>
        <v/>
      </c>
      <c r="K49" s="57" t="str">
        <f>IFERROR(
IF(
INDEX(allorgs!D$3:D$999,MATCH($I49,allorgs!$B$3:$B$999,0))=0,
"",
INDEX(allorgs!D$3:D$999,MATCH($I49,allorgs!$B$3:$B$999,0))
),
"")</f>
        <v/>
      </c>
      <c r="L49" s="57" t="str">
        <f>IFERROR(
IF(
INDEX(allorgs!E$3:E$999,MATCH($I49,allorgs!$B$3:$B$999,0))=0,
"",
INDEX(allorgs!E$3:E$999,MATCH($I49,allorgs!$B$3:$B$999,0))
),
"")</f>
        <v/>
      </c>
      <c r="M49" s="58" t="str">
        <f>IFERROR(
IF(
INDEX(allorgs!F$3:F$999,MATCH($I49,allorgs!$B$3:$B$999,0))=0,
"",
INDEX(allorgs!F$3:F$999,MATCH($I49,allorgs!$B$3:$B$999,0))
),
"")</f>
        <v/>
      </c>
      <c r="BA49" t="s">
        <v>565</v>
      </c>
      <c r="BO49" s="29" t="str">
        <f>SendingOrgs!D49&amp;SendingOrgs!H49</f>
        <v/>
      </c>
      <c r="BP49" s="30" t="str">
        <f t="shared" si="3"/>
        <v/>
      </c>
      <c r="BX49" s="36"/>
      <c r="BY49" t="s">
        <v>1091</v>
      </c>
      <c r="BZ49" s="36"/>
      <c r="CA49" t="s">
        <v>628</v>
      </c>
      <c r="CB49" t="s">
        <v>1166</v>
      </c>
      <c r="CC49" t="s">
        <v>1771</v>
      </c>
      <c r="CF49" t="s">
        <v>1942</v>
      </c>
      <c r="CJ49" t="s">
        <v>2070</v>
      </c>
      <c r="CK49" s="36"/>
      <c r="CL49" t="s">
        <v>1169</v>
      </c>
      <c r="CM49" t="s">
        <v>1170</v>
      </c>
      <c r="CN49" t="s">
        <v>614</v>
      </c>
      <c r="CT49" s="28" t="s">
        <v>1542</v>
      </c>
      <c r="CU49" s="39"/>
      <c r="CV49" t="s">
        <v>1541</v>
      </c>
    </row>
    <row r="50" spans="1:100" ht="15.75" thickBot="1" x14ac:dyDescent="0.3">
      <c r="A50" s="5">
        <v>2025</v>
      </c>
      <c r="B50" s="12" t="str">
        <f t="shared" si="2"/>
        <v/>
      </c>
      <c r="C50" s="13"/>
      <c r="E50" s="80"/>
      <c r="F50" s="7"/>
      <c r="G50" s="23" t="str">
        <f t="shared" si="1"/>
        <v/>
      </c>
      <c r="H50" s="12"/>
      <c r="J50" s="56" t="str">
        <f>IFERROR(
IF(
INDEX(allorgs!C$3:C$999,MATCH($I50,allorgs!$B$3:$B$999,0))=0,
"",
INDEX(allorgs!C$3:C$999,MATCH($I50,allorgs!$B$3:$B$999,0))
),
"")</f>
        <v/>
      </c>
      <c r="K50" s="57" t="str">
        <f>IFERROR(
IF(
INDEX(allorgs!D$3:D$999,MATCH($I50,allorgs!$B$3:$B$999,0))=0,
"",
INDEX(allorgs!D$3:D$999,MATCH($I50,allorgs!$B$3:$B$999,0))
),
"")</f>
        <v/>
      </c>
      <c r="L50" s="57" t="str">
        <f>IFERROR(
IF(
INDEX(allorgs!E$3:E$999,MATCH($I50,allorgs!$B$3:$B$999,0))=0,
"",
INDEX(allorgs!E$3:E$999,MATCH($I50,allorgs!$B$3:$B$999,0))
),
"")</f>
        <v/>
      </c>
      <c r="M50" s="58" t="str">
        <f>IFERROR(
IF(
INDEX(allorgs!F$3:F$999,MATCH($I50,allorgs!$B$3:$B$999,0))=0,
"",
INDEX(allorgs!F$3:F$999,MATCH($I50,allorgs!$B$3:$B$999,0))
),
"")</f>
        <v/>
      </c>
      <c r="BA50" t="s">
        <v>566</v>
      </c>
      <c r="BO50" s="29" t="str">
        <f>SendingOrgs!D50&amp;SendingOrgs!H50</f>
        <v/>
      </c>
      <c r="BP50" s="30" t="str">
        <f t="shared" si="3"/>
        <v/>
      </c>
      <c r="BX50" s="36"/>
      <c r="BY50" t="s">
        <v>1293</v>
      </c>
      <c r="BZ50" s="36"/>
      <c r="CA50" t="s">
        <v>434</v>
      </c>
      <c r="CB50" t="s">
        <v>1294</v>
      </c>
      <c r="CC50" t="s">
        <v>1862</v>
      </c>
      <c r="CF50" t="s">
        <v>1943</v>
      </c>
      <c r="CJ50" t="s">
        <v>2071</v>
      </c>
      <c r="CK50" s="36"/>
      <c r="CL50" t="s">
        <v>1278</v>
      </c>
      <c r="CM50" t="s">
        <v>1279</v>
      </c>
      <c r="CN50" t="s">
        <v>614</v>
      </c>
      <c r="CT50" t="s">
        <v>1380</v>
      </c>
      <c r="CU50" s="39"/>
      <c r="CV50" t="s">
        <v>1379</v>
      </c>
    </row>
    <row r="51" spans="1:100" ht="15.75" thickBot="1" x14ac:dyDescent="0.3">
      <c r="A51" s="5">
        <v>2025</v>
      </c>
      <c r="B51" s="12" t="str">
        <f t="shared" si="2"/>
        <v/>
      </c>
      <c r="C51" s="13"/>
      <c r="E51" s="80"/>
      <c r="F51" s="7"/>
      <c r="G51" s="23" t="str">
        <f t="shared" si="1"/>
        <v/>
      </c>
      <c r="H51" s="12"/>
      <c r="J51" s="56" t="str">
        <f>IFERROR(
IF(
INDEX(allorgs!C$3:C$999,MATCH($I51,allorgs!$B$3:$B$999,0))=0,
"",
INDEX(allorgs!C$3:C$999,MATCH($I51,allorgs!$B$3:$B$999,0))
),
"")</f>
        <v/>
      </c>
      <c r="K51" s="57" t="str">
        <f>IFERROR(
IF(
INDEX(allorgs!D$3:D$999,MATCH($I51,allorgs!$B$3:$B$999,0))=0,
"",
INDEX(allorgs!D$3:D$999,MATCH($I51,allorgs!$B$3:$B$999,0))
),
"")</f>
        <v/>
      </c>
      <c r="L51" s="57" t="str">
        <f>IFERROR(
IF(
INDEX(allorgs!E$3:E$999,MATCH($I51,allorgs!$B$3:$B$999,0))=0,
"",
INDEX(allorgs!E$3:E$999,MATCH($I51,allorgs!$B$3:$B$999,0))
),
"")</f>
        <v/>
      </c>
      <c r="M51" s="58" t="str">
        <f>IFERROR(
IF(
INDEX(allorgs!F$3:F$999,MATCH($I51,allorgs!$B$3:$B$999,0))=0,
"",
INDEX(allorgs!F$3:F$999,MATCH($I51,allorgs!$B$3:$B$999,0))
),
"")</f>
        <v/>
      </c>
      <c r="BA51" t="s">
        <v>567</v>
      </c>
      <c r="BO51" s="29" t="str">
        <f>SendingOrgs!D51&amp;SendingOrgs!H51</f>
        <v/>
      </c>
      <c r="BP51" s="30" t="str">
        <f t="shared" si="3"/>
        <v/>
      </c>
      <c r="BX51" s="36"/>
      <c r="BY51" t="s">
        <v>1092</v>
      </c>
      <c r="BZ51" s="36"/>
      <c r="CA51" t="s">
        <v>308</v>
      </c>
      <c r="CB51" t="s">
        <v>1153</v>
      </c>
      <c r="CC51" t="s">
        <v>1775</v>
      </c>
      <c r="CF51" t="s">
        <v>1944</v>
      </c>
      <c r="CJ51" t="s">
        <v>2072</v>
      </c>
      <c r="CK51" s="36"/>
      <c r="CL51" t="s">
        <v>1280</v>
      </c>
      <c r="CM51" t="s">
        <v>1118</v>
      </c>
      <c r="CN51" t="s">
        <v>614</v>
      </c>
      <c r="CT51" t="s">
        <v>1382</v>
      </c>
      <c r="CU51" s="39"/>
      <c r="CV51" t="s">
        <v>1381</v>
      </c>
    </row>
    <row r="52" spans="1:100" ht="15.75" thickBot="1" x14ac:dyDescent="0.3">
      <c r="A52" s="5">
        <v>2025</v>
      </c>
      <c r="B52" s="12" t="str">
        <f t="shared" si="2"/>
        <v/>
      </c>
      <c r="C52" s="13"/>
      <c r="E52" s="80"/>
      <c r="F52" s="7"/>
      <c r="G52" s="23" t="str">
        <f t="shared" si="1"/>
        <v/>
      </c>
      <c r="H52" s="12"/>
      <c r="J52" s="56" t="str">
        <f>IFERROR(
IF(
INDEX(allorgs!C$3:C$999,MATCH($I52,allorgs!$B$3:$B$999,0))=0,
"",
INDEX(allorgs!C$3:C$999,MATCH($I52,allorgs!$B$3:$B$999,0))
),
"")</f>
        <v/>
      </c>
      <c r="K52" s="57" t="str">
        <f>IFERROR(
IF(
INDEX(allorgs!D$3:D$999,MATCH($I52,allorgs!$B$3:$B$999,0))=0,
"",
INDEX(allorgs!D$3:D$999,MATCH($I52,allorgs!$B$3:$B$999,0))
),
"")</f>
        <v/>
      </c>
      <c r="L52" s="57" t="str">
        <f>IFERROR(
IF(
INDEX(allorgs!E$3:E$999,MATCH($I52,allorgs!$B$3:$B$999,0))=0,
"",
INDEX(allorgs!E$3:E$999,MATCH($I52,allorgs!$B$3:$B$999,0))
),
"")</f>
        <v/>
      </c>
      <c r="M52" s="58" t="str">
        <f>IFERROR(
IF(
INDEX(allorgs!F$3:F$999,MATCH($I52,allorgs!$B$3:$B$999,0))=0,
"",
INDEX(allorgs!F$3:F$999,MATCH($I52,allorgs!$B$3:$B$999,0))
),
"")</f>
        <v/>
      </c>
      <c r="BA52" t="s">
        <v>568</v>
      </c>
      <c r="BO52" s="29" t="str">
        <f>SendingOrgs!D52&amp;SendingOrgs!H52</f>
        <v/>
      </c>
      <c r="BP52" s="30" t="str">
        <f t="shared" si="3"/>
        <v/>
      </c>
      <c r="BX52" s="36"/>
      <c r="BY52" t="s">
        <v>1123</v>
      </c>
      <c r="BZ52" s="36"/>
      <c r="CA52" t="s">
        <v>228</v>
      </c>
      <c r="CB52" t="s">
        <v>1124</v>
      </c>
      <c r="CC52" t="s">
        <v>1686</v>
      </c>
      <c r="CF52" t="s">
        <v>1945</v>
      </c>
      <c r="CJ52" t="s">
        <v>2073</v>
      </c>
      <c r="CK52" s="36"/>
      <c r="CL52" t="s">
        <v>962</v>
      </c>
      <c r="CM52" t="s">
        <v>613</v>
      </c>
      <c r="CN52" t="s">
        <v>614</v>
      </c>
      <c r="CT52" t="s">
        <v>1131</v>
      </c>
      <c r="CU52" s="39"/>
      <c r="CV52" t="s">
        <v>1132</v>
      </c>
    </row>
    <row r="53" spans="1:100" ht="15.75" thickBot="1" x14ac:dyDescent="0.3">
      <c r="A53" s="5">
        <v>2025</v>
      </c>
      <c r="B53" s="12" t="str">
        <f t="shared" si="2"/>
        <v/>
      </c>
      <c r="C53" s="13"/>
      <c r="E53" s="80"/>
      <c r="F53" s="7"/>
      <c r="G53" s="23" t="str">
        <f t="shared" si="1"/>
        <v/>
      </c>
      <c r="H53" s="12"/>
      <c r="J53" s="56" t="str">
        <f>IFERROR(
IF(
INDEX(allorgs!C$3:C$999,MATCH($I53,allorgs!$B$3:$B$999,0))=0,
"",
INDEX(allorgs!C$3:C$999,MATCH($I53,allorgs!$B$3:$B$999,0))
),
"")</f>
        <v/>
      </c>
      <c r="K53" s="57" t="str">
        <f>IFERROR(
IF(
INDEX(allorgs!D$3:D$999,MATCH($I53,allorgs!$B$3:$B$999,0))=0,
"",
INDEX(allorgs!D$3:D$999,MATCH($I53,allorgs!$B$3:$B$999,0))
),
"")</f>
        <v/>
      </c>
      <c r="L53" s="57" t="str">
        <f>IFERROR(
IF(
INDEX(allorgs!E$3:E$999,MATCH($I53,allorgs!$B$3:$B$999,0))=0,
"",
INDEX(allorgs!E$3:E$999,MATCH($I53,allorgs!$B$3:$B$999,0))
),
"")</f>
        <v/>
      </c>
      <c r="M53" s="58" t="str">
        <f>IFERROR(
IF(
INDEX(allorgs!F$3:F$999,MATCH($I53,allorgs!$B$3:$B$999,0))=0,
"",
INDEX(allorgs!F$3:F$999,MATCH($I53,allorgs!$B$3:$B$999,0))
),
"")</f>
        <v/>
      </c>
      <c r="BA53" t="s">
        <v>569</v>
      </c>
      <c r="BO53" s="29" t="str">
        <f>SendingOrgs!D53&amp;SendingOrgs!H53</f>
        <v/>
      </c>
      <c r="BP53" s="30" t="str">
        <f t="shared" si="3"/>
        <v/>
      </c>
      <c r="BX53" s="36"/>
      <c r="BY53" t="s">
        <v>1616</v>
      </c>
      <c r="BZ53" s="36"/>
      <c r="CA53" t="s">
        <v>1111</v>
      </c>
      <c r="CB53" t="s">
        <v>1572</v>
      </c>
      <c r="CC53" t="s">
        <v>1817</v>
      </c>
      <c r="CF53" t="s">
        <v>1946</v>
      </c>
      <c r="CJ53" t="s">
        <v>2074</v>
      </c>
      <c r="CK53" s="36"/>
      <c r="CL53" t="s">
        <v>1038</v>
      </c>
      <c r="CM53" t="s">
        <v>613</v>
      </c>
      <c r="CN53" t="s">
        <v>614</v>
      </c>
      <c r="CT53" t="s">
        <v>1492</v>
      </c>
      <c r="CU53" s="39"/>
      <c r="CV53" t="s">
        <v>1385</v>
      </c>
    </row>
    <row r="54" spans="1:100" ht="15.75" thickBot="1" x14ac:dyDescent="0.3">
      <c r="A54" s="5">
        <v>2025</v>
      </c>
      <c r="B54" s="12" t="str">
        <f t="shared" si="2"/>
        <v/>
      </c>
      <c r="C54" s="13"/>
      <c r="E54" s="80"/>
      <c r="F54" s="7"/>
      <c r="G54" s="23" t="str">
        <f t="shared" si="1"/>
        <v/>
      </c>
      <c r="H54" s="12"/>
      <c r="J54" s="56" t="str">
        <f>IFERROR(
IF(
INDEX(allorgs!C$3:C$999,MATCH($I54,allorgs!$B$3:$B$999,0))=0,
"",
INDEX(allorgs!C$3:C$999,MATCH($I54,allorgs!$B$3:$B$999,0))
),
"")</f>
        <v/>
      </c>
      <c r="K54" s="57" t="str">
        <f>IFERROR(
IF(
INDEX(allorgs!D$3:D$999,MATCH($I54,allorgs!$B$3:$B$999,0))=0,
"",
INDEX(allorgs!D$3:D$999,MATCH($I54,allorgs!$B$3:$B$999,0))
),
"")</f>
        <v/>
      </c>
      <c r="L54" s="57" t="str">
        <f>IFERROR(
IF(
INDEX(allorgs!E$3:E$999,MATCH($I54,allorgs!$B$3:$B$999,0))=0,
"",
INDEX(allorgs!E$3:E$999,MATCH($I54,allorgs!$B$3:$B$999,0))
),
"")</f>
        <v/>
      </c>
      <c r="M54" s="58" t="str">
        <f>IFERROR(
IF(
INDEX(allorgs!F$3:F$999,MATCH($I54,allorgs!$B$3:$B$999,0))=0,
"",
INDEX(allorgs!F$3:F$999,MATCH($I54,allorgs!$B$3:$B$999,0))
),
"")</f>
        <v/>
      </c>
      <c r="BA54" t="s">
        <v>570</v>
      </c>
      <c r="BO54" s="29" t="str">
        <f>SendingOrgs!D54&amp;SendingOrgs!H54</f>
        <v/>
      </c>
      <c r="BP54" s="30" t="str">
        <f t="shared" si="3"/>
        <v/>
      </c>
      <c r="BX54" s="36"/>
      <c r="BY54" t="s">
        <v>1626</v>
      </c>
      <c r="BZ54" s="36"/>
      <c r="CA54" t="s">
        <v>117</v>
      </c>
      <c r="CB54" t="s">
        <v>1583</v>
      </c>
      <c r="CC54" t="s">
        <v>1841</v>
      </c>
      <c r="CF54" t="s">
        <v>1947</v>
      </c>
      <c r="CJ54" t="s">
        <v>2075</v>
      </c>
      <c r="CK54" s="36"/>
      <c r="CL54" t="s">
        <v>843</v>
      </c>
      <c r="CM54" t="s">
        <v>1328</v>
      </c>
      <c r="CN54" t="s">
        <v>614</v>
      </c>
      <c r="CT54" t="s">
        <v>1387</v>
      </c>
      <c r="CU54" s="39"/>
      <c r="CV54" t="s">
        <v>1386</v>
      </c>
    </row>
    <row r="55" spans="1:100" ht="15.75" thickBot="1" x14ac:dyDescent="0.3">
      <c r="A55" s="5">
        <v>2025</v>
      </c>
      <c r="B55" s="12" t="str">
        <f t="shared" si="2"/>
        <v/>
      </c>
      <c r="C55" s="13"/>
      <c r="E55" s="80"/>
      <c r="F55" s="7"/>
      <c r="G55" s="23" t="str">
        <f t="shared" si="1"/>
        <v/>
      </c>
      <c r="H55" s="12"/>
      <c r="J55" s="56" t="str">
        <f>IFERROR(
IF(
INDEX(allorgs!C$3:C$999,MATCH($I55,allorgs!$B$3:$B$999,0))=0,
"",
INDEX(allorgs!C$3:C$999,MATCH($I55,allorgs!$B$3:$B$999,0))
),
"")</f>
        <v/>
      </c>
      <c r="K55" s="57" t="str">
        <f>IFERROR(
IF(
INDEX(allorgs!D$3:D$999,MATCH($I55,allorgs!$B$3:$B$999,0))=0,
"",
INDEX(allorgs!D$3:D$999,MATCH($I55,allorgs!$B$3:$B$999,0))
),
"")</f>
        <v/>
      </c>
      <c r="L55" s="57" t="str">
        <f>IFERROR(
IF(
INDEX(allorgs!E$3:E$999,MATCH($I55,allorgs!$B$3:$B$999,0))=0,
"",
INDEX(allorgs!E$3:E$999,MATCH($I55,allorgs!$B$3:$B$999,0))
),
"")</f>
        <v/>
      </c>
      <c r="M55" s="58" t="str">
        <f>IFERROR(
IF(
INDEX(allorgs!F$3:F$999,MATCH($I55,allorgs!$B$3:$B$999,0))=0,
"",
INDEX(allorgs!F$3:F$999,MATCH($I55,allorgs!$B$3:$B$999,0))
),
"")</f>
        <v/>
      </c>
      <c r="BA55" t="s">
        <v>571</v>
      </c>
      <c r="BO55" s="29" t="str">
        <f>SendingOrgs!D55&amp;SendingOrgs!H55</f>
        <v/>
      </c>
      <c r="BP55" s="30" t="str">
        <f t="shared" si="3"/>
        <v/>
      </c>
      <c r="BX55" s="36"/>
      <c r="BY55" t="s">
        <v>694</v>
      </c>
      <c r="BZ55" s="36"/>
      <c r="CA55" t="s">
        <v>615</v>
      </c>
      <c r="CB55" t="s">
        <v>695</v>
      </c>
      <c r="CC55" t="s">
        <v>1705</v>
      </c>
      <c r="CF55" t="s">
        <v>1948</v>
      </c>
      <c r="CJ55" t="s">
        <v>2076</v>
      </c>
      <c r="CK55" s="36"/>
      <c r="CL55" t="s">
        <v>1282</v>
      </c>
      <c r="CM55" t="s">
        <v>1283</v>
      </c>
      <c r="CN55" t="s">
        <v>614</v>
      </c>
      <c r="CT55" t="s">
        <v>1076</v>
      </c>
      <c r="CU55" s="39"/>
      <c r="CV55" t="s">
        <v>1077</v>
      </c>
    </row>
    <row r="56" spans="1:100" ht="15.75" thickBot="1" x14ac:dyDescent="0.3">
      <c r="A56" s="5">
        <v>2025</v>
      </c>
      <c r="B56" s="12" t="str">
        <f t="shared" si="2"/>
        <v/>
      </c>
      <c r="C56" s="13"/>
      <c r="E56" s="80"/>
      <c r="F56" s="7"/>
      <c r="G56" s="23" t="str">
        <f t="shared" si="1"/>
        <v/>
      </c>
      <c r="H56" s="12"/>
      <c r="J56" s="56" t="str">
        <f>IFERROR(
IF(
INDEX(allorgs!C$3:C$999,MATCH($I56,allorgs!$B$3:$B$999,0))=0,
"",
INDEX(allorgs!C$3:C$999,MATCH($I56,allorgs!$B$3:$B$999,0))
),
"")</f>
        <v/>
      </c>
      <c r="K56" s="57" t="str">
        <f>IFERROR(
IF(
INDEX(allorgs!D$3:D$999,MATCH($I56,allorgs!$B$3:$B$999,0))=0,
"",
INDEX(allorgs!D$3:D$999,MATCH($I56,allorgs!$B$3:$B$999,0))
),
"")</f>
        <v/>
      </c>
      <c r="L56" s="57" t="str">
        <f>IFERROR(
IF(
INDEX(allorgs!E$3:E$999,MATCH($I56,allorgs!$B$3:$B$999,0))=0,
"",
INDEX(allorgs!E$3:E$999,MATCH($I56,allorgs!$B$3:$B$999,0))
),
"")</f>
        <v/>
      </c>
      <c r="M56" s="58" t="str">
        <f>IFERROR(
IF(
INDEX(allorgs!F$3:F$999,MATCH($I56,allorgs!$B$3:$B$999,0))=0,
"",
INDEX(allorgs!F$3:F$999,MATCH($I56,allorgs!$B$3:$B$999,0))
),
"")</f>
        <v/>
      </c>
      <c r="BA56" t="s">
        <v>572</v>
      </c>
      <c r="BO56" s="29" t="str">
        <f>SendingOrgs!D56&amp;SendingOrgs!H56</f>
        <v/>
      </c>
      <c r="BP56" s="30" t="str">
        <f t="shared" si="3"/>
        <v/>
      </c>
      <c r="BX56" s="36"/>
      <c r="BY56" t="s">
        <v>1080</v>
      </c>
      <c r="BZ56" s="36"/>
      <c r="CA56" t="s">
        <v>633</v>
      </c>
      <c r="CB56" t="s">
        <v>1081</v>
      </c>
      <c r="CC56" t="s">
        <v>1720</v>
      </c>
      <c r="CF56" t="s">
        <v>1949</v>
      </c>
      <c r="CJ56" t="s">
        <v>2077</v>
      </c>
      <c r="CK56" s="36"/>
      <c r="CL56" t="s">
        <v>961</v>
      </c>
      <c r="CM56" t="s">
        <v>613</v>
      </c>
      <c r="CN56" t="s">
        <v>614</v>
      </c>
      <c r="CT56" s="28" t="s">
        <v>1562</v>
      </c>
      <c r="CU56" s="39"/>
      <c r="CV56" t="s">
        <v>1561</v>
      </c>
    </row>
    <row r="57" spans="1:100" ht="15.75" thickBot="1" x14ac:dyDescent="0.3">
      <c r="A57" s="5">
        <v>2025</v>
      </c>
      <c r="B57" s="12" t="str">
        <f t="shared" si="2"/>
        <v/>
      </c>
      <c r="C57" s="13"/>
      <c r="E57" s="80"/>
      <c r="F57" s="7"/>
      <c r="G57" s="23" t="str">
        <f t="shared" si="1"/>
        <v/>
      </c>
      <c r="H57" s="12"/>
      <c r="J57" s="56" t="str">
        <f>IFERROR(
IF(
INDEX(allorgs!C$3:C$999,MATCH($I57,allorgs!$B$3:$B$999,0))=0,
"",
INDEX(allorgs!C$3:C$999,MATCH($I57,allorgs!$B$3:$B$999,0))
),
"")</f>
        <v/>
      </c>
      <c r="K57" s="57" t="str">
        <f>IFERROR(
IF(
INDEX(allorgs!D$3:D$999,MATCH($I57,allorgs!$B$3:$B$999,0))=0,
"",
INDEX(allorgs!D$3:D$999,MATCH($I57,allorgs!$B$3:$B$999,0))
),
"")</f>
        <v/>
      </c>
      <c r="L57" s="57" t="str">
        <f>IFERROR(
IF(
INDEX(allorgs!E$3:E$999,MATCH($I57,allorgs!$B$3:$B$999,0))=0,
"",
INDEX(allorgs!E$3:E$999,MATCH($I57,allorgs!$B$3:$B$999,0))
),
"")</f>
        <v/>
      </c>
      <c r="M57" s="58" t="str">
        <f>IFERROR(
IF(
INDEX(allorgs!F$3:F$999,MATCH($I57,allorgs!$B$3:$B$999,0))=0,
"",
INDEX(allorgs!F$3:F$999,MATCH($I57,allorgs!$B$3:$B$999,0))
),
"")</f>
        <v/>
      </c>
      <c r="BA57" t="s">
        <v>573</v>
      </c>
      <c r="BO57" s="29" t="str">
        <f>SendingOrgs!D57&amp;SendingOrgs!H57</f>
        <v/>
      </c>
      <c r="BP57" s="30" t="str">
        <f t="shared" si="3"/>
        <v/>
      </c>
      <c r="BX57" s="36"/>
      <c r="BY57" t="s">
        <v>724</v>
      </c>
      <c r="BZ57" s="36"/>
      <c r="CA57" t="s">
        <v>17</v>
      </c>
      <c r="CB57" t="s">
        <v>725</v>
      </c>
      <c r="CC57" t="s">
        <v>1806</v>
      </c>
      <c r="CF57" t="s">
        <v>1950</v>
      </c>
      <c r="CJ57" t="s">
        <v>2078</v>
      </c>
      <c r="CK57" s="36"/>
      <c r="CL57" t="s">
        <v>1034</v>
      </c>
      <c r="CM57" t="s">
        <v>1035</v>
      </c>
      <c r="CN57" t="s">
        <v>614</v>
      </c>
      <c r="CT57" t="s">
        <v>1392</v>
      </c>
      <c r="CU57" s="39"/>
      <c r="CV57" t="s">
        <v>1391</v>
      </c>
    </row>
    <row r="58" spans="1:100" ht="15.75" thickBot="1" x14ac:dyDescent="0.3">
      <c r="A58" s="5">
        <v>2025</v>
      </c>
      <c r="B58" s="12" t="str">
        <f t="shared" si="2"/>
        <v/>
      </c>
      <c r="C58" s="13"/>
      <c r="E58" s="80"/>
      <c r="F58" s="7"/>
      <c r="G58" s="23" t="str">
        <f t="shared" si="1"/>
        <v/>
      </c>
      <c r="H58" s="12"/>
      <c r="J58" s="56" t="str">
        <f>IFERROR(
IF(
INDEX(allorgs!C$3:C$999,MATCH($I58,allorgs!$B$3:$B$999,0))=0,
"",
INDEX(allorgs!C$3:C$999,MATCH($I58,allorgs!$B$3:$B$999,0))
),
"")</f>
        <v/>
      </c>
      <c r="K58" s="57" t="str">
        <f>IFERROR(
IF(
INDEX(allorgs!D$3:D$999,MATCH($I58,allorgs!$B$3:$B$999,0))=0,
"",
INDEX(allorgs!D$3:D$999,MATCH($I58,allorgs!$B$3:$B$999,0))
),
"")</f>
        <v/>
      </c>
      <c r="L58" s="57" t="str">
        <f>IFERROR(
IF(
INDEX(allorgs!E$3:E$999,MATCH($I58,allorgs!$B$3:$B$999,0))=0,
"",
INDEX(allorgs!E$3:E$999,MATCH($I58,allorgs!$B$3:$B$999,0))
),
"")</f>
        <v/>
      </c>
      <c r="M58" s="58" t="str">
        <f>IFERROR(
IF(
INDEX(allorgs!F$3:F$999,MATCH($I58,allorgs!$B$3:$B$999,0))=0,
"",
INDEX(allorgs!F$3:F$999,MATCH($I58,allorgs!$B$3:$B$999,0))
),
"")</f>
        <v/>
      </c>
      <c r="BO58" s="29" t="str">
        <f>SendingOrgs!D58&amp;SendingOrgs!H58</f>
        <v/>
      </c>
      <c r="BP58" s="30" t="str">
        <f t="shared" si="3"/>
        <v/>
      </c>
      <c r="BX58" s="36"/>
      <c r="BY58" t="s">
        <v>1078</v>
      </c>
      <c r="BZ58" s="36"/>
      <c r="CA58" t="s">
        <v>633</v>
      </c>
      <c r="CB58" t="s">
        <v>1079</v>
      </c>
      <c r="CC58" t="s">
        <v>1858</v>
      </c>
      <c r="CF58" t="s">
        <v>1951</v>
      </c>
      <c r="CJ58" t="s">
        <v>2079</v>
      </c>
      <c r="CK58" s="36"/>
      <c r="CL58" t="s">
        <v>1316</v>
      </c>
      <c r="CM58" t="s">
        <v>1317</v>
      </c>
      <c r="CN58" t="s">
        <v>614</v>
      </c>
      <c r="CT58" t="s">
        <v>781</v>
      </c>
      <c r="CU58" s="39"/>
      <c r="CV58" t="s">
        <v>782</v>
      </c>
    </row>
    <row r="59" spans="1:100" ht="15.75" thickBot="1" x14ac:dyDescent="0.3">
      <c r="A59" s="5">
        <v>2025</v>
      </c>
      <c r="B59" s="12" t="str">
        <f t="shared" si="2"/>
        <v/>
      </c>
      <c r="C59" s="13"/>
      <c r="E59" s="80"/>
      <c r="F59" s="7"/>
      <c r="G59" s="23" t="str">
        <f t="shared" si="1"/>
        <v/>
      </c>
      <c r="H59" s="12"/>
      <c r="J59" s="56" t="str">
        <f>IFERROR(
IF(
INDEX(allorgs!C$3:C$999,MATCH($I59,allorgs!$B$3:$B$999,0))=0,
"",
INDEX(allorgs!C$3:C$999,MATCH($I59,allorgs!$B$3:$B$999,0))
),
"")</f>
        <v/>
      </c>
      <c r="K59" s="57" t="str">
        <f>IFERROR(
IF(
INDEX(allorgs!D$3:D$999,MATCH($I59,allorgs!$B$3:$B$999,0))=0,
"",
INDEX(allorgs!D$3:D$999,MATCH($I59,allorgs!$B$3:$B$999,0))
),
"")</f>
        <v/>
      </c>
      <c r="L59" s="57" t="str">
        <f>IFERROR(
IF(
INDEX(allorgs!E$3:E$999,MATCH($I59,allorgs!$B$3:$B$999,0))=0,
"",
INDEX(allorgs!E$3:E$999,MATCH($I59,allorgs!$B$3:$B$999,0))
),
"")</f>
        <v/>
      </c>
      <c r="M59" s="58" t="str">
        <f>IFERROR(
IF(
INDEX(allorgs!F$3:F$999,MATCH($I59,allorgs!$B$3:$B$999,0))=0,
"",
INDEX(allorgs!F$3:F$999,MATCH($I59,allorgs!$B$3:$B$999,0))
),
"")</f>
        <v/>
      </c>
      <c r="BO59" s="29" t="str">
        <f>SendingOrgs!D59&amp;SendingOrgs!H59</f>
        <v/>
      </c>
      <c r="BP59" s="30" t="str">
        <f t="shared" si="3"/>
        <v/>
      </c>
      <c r="BX59" s="36"/>
      <c r="BY59" t="s">
        <v>1614</v>
      </c>
      <c r="BZ59" s="36"/>
      <c r="CA59" t="s">
        <v>70</v>
      </c>
      <c r="CB59" t="s">
        <v>868</v>
      </c>
      <c r="CC59" t="s">
        <v>1804</v>
      </c>
      <c r="CF59" t="s">
        <v>1952</v>
      </c>
      <c r="CJ59" t="s">
        <v>2080</v>
      </c>
      <c r="CK59" s="36"/>
      <c r="CL59" t="s">
        <v>653</v>
      </c>
      <c r="CM59" t="s">
        <v>654</v>
      </c>
      <c r="CN59" t="s">
        <v>614</v>
      </c>
      <c r="CO59" t="s">
        <v>451</v>
      </c>
      <c r="CP59" t="s">
        <v>449</v>
      </c>
      <c r="CT59" t="s">
        <v>932</v>
      </c>
      <c r="CU59" s="39"/>
      <c r="CV59" t="s">
        <v>934</v>
      </c>
    </row>
    <row r="60" spans="1:100" ht="15.75" thickBot="1" x14ac:dyDescent="0.3">
      <c r="A60" s="5">
        <v>2025</v>
      </c>
      <c r="B60" s="12" t="str">
        <f t="shared" si="2"/>
        <v/>
      </c>
      <c r="C60" s="13"/>
      <c r="E60" s="80"/>
      <c r="F60" s="7"/>
      <c r="G60" s="23" t="str">
        <f t="shared" si="1"/>
        <v/>
      </c>
      <c r="H60" s="12"/>
      <c r="J60" s="56" t="str">
        <f>IFERROR(
IF(
INDEX(allorgs!C$3:C$999,MATCH($I60,allorgs!$B$3:$B$999,0))=0,
"",
INDEX(allorgs!C$3:C$999,MATCH($I60,allorgs!$B$3:$B$999,0))
),
"")</f>
        <v/>
      </c>
      <c r="K60" s="57" t="str">
        <f>IFERROR(
IF(
INDEX(allorgs!D$3:D$999,MATCH($I60,allorgs!$B$3:$B$999,0))=0,
"",
INDEX(allorgs!D$3:D$999,MATCH($I60,allorgs!$B$3:$B$999,0))
),
"")</f>
        <v/>
      </c>
      <c r="L60" s="57" t="str">
        <f>IFERROR(
IF(
INDEX(allorgs!E$3:E$999,MATCH($I60,allorgs!$B$3:$B$999,0))=0,
"",
INDEX(allorgs!E$3:E$999,MATCH($I60,allorgs!$B$3:$B$999,0))
),
"")</f>
        <v/>
      </c>
      <c r="M60" s="58" t="str">
        <f>IFERROR(
IF(
INDEX(allorgs!F$3:F$999,MATCH($I60,allorgs!$B$3:$B$999,0))=0,
"",
INDEX(allorgs!F$3:F$999,MATCH($I60,allorgs!$B$3:$B$999,0))
),
"")</f>
        <v/>
      </c>
      <c r="BO60" s="29" t="str">
        <f>SendingOrgs!D60&amp;SendingOrgs!H60</f>
        <v/>
      </c>
      <c r="BP60" s="30" t="str">
        <f t="shared" si="3"/>
        <v/>
      </c>
      <c r="BX60" s="36"/>
      <c r="BY60" t="s">
        <v>1007</v>
      </c>
      <c r="BZ60" s="36"/>
      <c r="CA60" t="s">
        <v>134</v>
      </c>
      <c r="CB60" t="s">
        <v>1008</v>
      </c>
      <c r="CC60" t="s">
        <v>1772</v>
      </c>
      <c r="CF60" t="s">
        <v>1953</v>
      </c>
      <c r="CJ60" t="s">
        <v>2081</v>
      </c>
      <c r="CK60" s="36"/>
      <c r="CL60" t="s">
        <v>1320</v>
      </c>
      <c r="CM60" t="s">
        <v>654</v>
      </c>
      <c r="CN60" t="s">
        <v>614</v>
      </c>
      <c r="CO60" t="s">
        <v>449</v>
      </c>
      <c r="CP60" t="s">
        <v>449</v>
      </c>
      <c r="CT60" t="s">
        <v>790</v>
      </c>
      <c r="CU60" s="39"/>
      <c r="CV60" t="s">
        <v>791</v>
      </c>
    </row>
    <row r="61" spans="1:100" ht="15.75" thickBot="1" x14ac:dyDescent="0.3">
      <c r="A61" s="5">
        <v>2025</v>
      </c>
      <c r="B61" s="12" t="str">
        <f t="shared" si="2"/>
        <v/>
      </c>
      <c r="C61" s="13"/>
      <c r="E61" s="80"/>
      <c r="F61" s="7"/>
      <c r="G61" s="23" t="str">
        <f t="shared" si="1"/>
        <v/>
      </c>
      <c r="H61" s="12"/>
      <c r="J61" s="56" t="str">
        <f>IFERROR(
IF(
INDEX(allorgs!C$3:C$999,MATCH($I61,allorgs!$B$3:$B$999,0))=0,
"",
INDEX(allorgs!C$3:C$999,MATCH($I61,allorgs!$B$3:$B$999,0))
),
"")</f>
        <v/>
      </c>
      <c r="K61" s="57" t="str">
        <f>IFERROR(
IF(
INDEX(allorgs!D$3:D$999,MATCH($I61,allorgs!$B$3:$B$999,0))=0,
"",
INDEX(allorgs!D$3:D$999,MATCH($I61,allorgs!$B$3:$B$999,0))
),
"")</f>
        <v/>
      </c>
      <c r="L61" s="57" t="str">
        <f>IFERROR(
IF(
INDEX(allorgs!E$3:E$999,MATCH($I61,allorgs!$B$3:$B$999,0))=0,
"",
INDEX(allorgs!E$3:E$999,MATCH($I61,allorgs!$B$3:$B$999,0))
),
"")</f>
        <v/>
      </c>
      <c r="M61" s="58" t="str">
        <f>IFERROR(
IF(
INDEX(allorgs!F$3:F$999,MATCH($I61,allorgs!$B$3:$B$999,0))=0,
"",
INDEX(allorgs!F$3:F$999,MATCH($I61,allorgs!$B$3:$B$999,0))
),
"")</f>
        <v/>
      </c>
      <c r="BO61" s="29" t="str">
        <f>SendingOrgs!D61&amp;SendingOrgs!H61</f>
        <v/>
      </c>
      <c r="BP61" s="30" t="str">
        <f t="shared" si="3"/>
        <v/>
      </c>
      <c r="BX61" s="36"/>
      <c r="BY61" t="s">
        <v>911</v>
      </c>
      <c r="BZ61" s="36"/>
      <c r="CA61" t="s">
        <v>615</v>
      </c>
      <c r="CB61" t="s">
        <v>912</v>
      </c>
      <c r="CC61" t="s">
        <v>1710</v>
      </c>
      <c r="CF61" t="s">
        <v>1954</v>
      </c>
      <c r="CJ61" t="s">
        <v>2082</v>
      </c>
      <c r="CK61" s="36"/>
      <c r="CL61" t="s">
        <v>1327</v>
      </c>
      <c r="CM61" t="s">
        <v>1028</v>
      </c>
      <c r="CN61" t="s">
        <v>614</v>
      </c>
      <c r="CT61" t="s">
        <v>783</v>
      </c>
      <c r="CU61" s="39"/>
      <c r="CV61" t="s">
        <v>785</v>
      </c>
    </row>
    <row r="62" spans="1:100" ht="15.75" thickBot="1" x14ac:dyDescent="0.3">
      <c r="A62" s="5">
        <v>2025</v>
      </c>
      <c r="B62" s="12" t="str">
        <f t="shared" si="2"/>
        <v/>
      </c>
      <c r="C62" s="13"/>
      <c r="E62" s="80"/>
      <c r="F62" s="7"/>
      <c r="G62" s="23" t="str">
        <f t="shared" si="1"/>
        <v/>
      </c>
      <c r="H62" s="12"/>
      <c r="J62" s="56" t="str">
        <f>IFERROR(
IF(
INDEX(allorgs!C$3:C$999,MATCH($I62,allorgs!$B$3:$B$999,0))=0,
"",
INDEX(allorgs!C$3:C$999,MATCH($I62,allorgs!$B$3:$B$999,0))
),
"")</f>
        <v/>
      </c>
      <c r="K62" s="57" t="str">
        <f>IFERROR(
IF(
INDEX(allorgs!D$3:D$999,MATCH($I62,allorgs!$B$3:$B$999,0))=0,
"",
INDEX(allorgs!D$3:D$999,MATCH($I62,allorgs!$B$3:$B$999,0))
),
"")</f>
        <v/>
      </c>
      <c r="L62" s="57" t="str">
        <f>IFERROR(
IF(
INDEX(allorgs!E$3:E$999,MATCH($I62,allorgs!$B$3:$B$999,0))=0,
"",
INDEX(allorgs!E$3:E$999,MATCH($I62,allorgs!$B$3:$B$999,0))
),
"")</f>
        <v/>
      </c>
      <c r="M62" s="58" t="str">
        <f>IFERROR(
IF(
INDEX(allorgs!F$3:F$999,MATCH($I62,allorgs!$B$3:$B$999,0))=0,
"",
INDEX(allorgs!F$3:F$999,MATCH($I62,allorgs!$B$3:$B$999,0))
),
"")</f>
        <v/>
      </c>
      <c r="BO62" s="29" t="str">
        <f>SendingOrgs!D62&amp;SendingOrgs!H62</f>
        <v/>
      </c>
      <c r="BP62" s="30" t="str">
        <f t="shared" si="3"/>
        <v/>
      </c>
      <c r="BX62" s="36"/>
      <c r="BY62" t="s">
        <v>664</v>
      </c>
      <c r="BZ62" s="36"/>
      <c r="CA62" t="s">
        <v>623</v>
      </c>
      <c r="CB62" t="s">
        <v>665</v>
      </c>
      <c r="CC62" t="s">
        <v>1645</v>
      </c>
      <c r="CF62" t="s">
        <v>1955</v>
      </c>
      <c r="CJ62" t="s">
        <v>2083</v>
      </c>
      <c r="CK62" s="36"/>
      <c r="CL62" t="s">
        <v>982</v>
      </c>
      <c r="CM62" t="s">
        <v>983</v>
      </c>
      <c r="CN62" t="s">
        <v>614</v>
      </c>
      <c r="CT62" t="s">
        <v>1400</v>
      </c>
      <c r="CU62" s="39"/>
      <c r="CV62" t="s">
        <v>1399</v>
      </c>
    </row>
    <row r="63" spans="1:100" ht="15.75" thickBot="1" x14ac:dyDescent="0.3">
      <c r="A63" s="5">
        <v>2025</v>
      </c>
      <c r="B63" s="12" t="str">
        <f t="shared" si="2"/>
        <v/>
      </c>
      <c r="C63" s="13"/>
      <c r="E63" s="80"/>
      <c r="F63" s="7"/>
      <c r="G63" s="23" t="str">
        <f t="shared" si="1"/>
        <v/>
      </c>
      <c r="H63" s="12"/>
      <c r="J63" s="56" t="str">
        <f>IFERROR(
IF(
INDEX(allorgs!C$3:C$999,MATCH($I63,allorgs!$B$3:$B$999,0))=0,
"",
INDEX(allorgs!C$3:C$999,MATCH($I63,allorgs!$B$3:$B$999,0))
),
"")</f>
        <v/>
      </c>
      <c r="K63" s="57" t="str">
        <f>IFERROR(
IF(
INDEX(allorgs!D$3:D$999,MATCH($I63,allorgs!$B$3:$B$999,0))=0,
"",
INDEX(allorgs!D$3:D$999,MATCH($I63,allorgs!$B$3:$B$999,0))
),
"")</f>
        <v/>
      </c>
      <c r="L63" s="57" t="str">
        <f>IFERROR(
IF(
INDEX(allorgs!E$3:E$999,MATCH($I63,allorgs!$B$3:$B$999,0))=0,
"",
INDEX(allorgs!E$3:E$999,MATCH($I63,allorgs!$B$3:$B$999,0))
),
"")</f>
        <v/>
      </c>
      <c r="M63" s="58" t="str">
        <f>IFERROR(
IF(
INDEX(allorgs!F$3:F$999,MATCH($I63,allorgs!$B$3:$B$999,0))=0,
"",
INDEX(allorgs!F$3:F$999,MATCH($I63,allorgs!$B$3:$B$999,0))
),
"")</f>
        <v/>
      </c>
      <c r="BO63" s="29" t="str">
        <f>SendingOrgs!D63&amp;SendingOrgs!H63</f>
        <v/>
      </c>
      <c r="BP63" s="30" t="str">
        <f t="shared" si="3"/>
        <v/>
      </c>
      <c r="BX63" s="36"/>
      <c r="BY63" t="s">
        <v>1624</v>
      </c>
      <c r="BZ63" s="36"/>
      <c r="CA63" t="s">
        <v>36</v>
      </c>
      <c r="CB63" t="s">
        <v>1581</v>
      </c>
      <c r="CC63" t="s">
        <v>1838</v>
      </c>
      <c r="CF63" t="s">
        <v>1956</v>
      </c>
      <c r="CJ63" t="s">
        <v>2084</v>
      </c>
      <c r="CK63" s="36"/>
      <c r="CL63" t="s">
        <v>1305</v>
      </c>
      <c r="CM63" t="s">
        <v>1328</v>
      </c>
      <c r="CN63" t="s">
        <v>614</v>
      </c>
      <c r="CT63" t="s">
        <v>1467</v>
      </c>
      <c r="CU63" s="39"/>
      <c r="CV63" t="s">
        <v>1466</v>
      </c>
    </row>
    <row r="64" spans="1:100" ht="15.75" thickBot="1" x14ac:dyDescent="0.3">
      <c r="A64" s="5">
        <v>2025</v>
      </c>
      <c r="B64" s="12" t="str">
        <f t="shared" si="2"/>
        <v/>
      </c>
      <c r="C64" s="13"/>
      <c r="E64" s="80"/>
      <c r="F64" s="7"/>
      <c r="G64" s="23" t="str">
        <f t="shared" si="1"/>
        <v/>
      </c>
      <c r="H64" s="12"/>
      <c r="J64" s="56" t="str">
        <f>IFERROR(
IF(
INDEX(allorgs!C$3:C$999,MATCH($I64,allorgs!$B$3:$B$999,0))=0,
"",
INDEX(allorgs!C$3:C$999,MATCH($I64,allorgs!$B$3:$B$999,0))
),
"")</f>
        <v/>
      </c>
      <c r="K64" s="57" t="str">
        <f>IFERROR(
IF(
INDEX(allorgs!D$3:D$999,MATCH($I64,allorgs!$B$3:$B$999,0))=0,
"",
INDEX(allorgs!D$3:D$999,MATCH($I64,allorgs!$B$3:$B$999,0))
),
"")</f>
        <v/>
      </c>
      <c r="L64" s="57" t="str">
        <f>IFERROR(
IF(
INDEX(allorgs!E$3:E$999,MATCH($I64,allorgs!$B$3:$B$999,0))=0,
"",
INDEX(allorgs!E$3:E$999,MATCH($I64,allorgs!$B$3:$B$999,0))
),
"")</f>
        <v/>
      </c>
      <c r="M64" s="58" t="str">
        <f>IFERROR(
IF(
INDEX(allorgs!F$3:F$999,MATCH($I64,allorgs!$B$3:$B$999,0))=0,
"",
INDEX(allorgs!F$3:F$999,MATCH($I64,allorgs!$B$3:$B$999,0))
),
"")</f>
        <v/>
      </c>
      <c r="BO64" s="29" t="str">
        <f>SendingOrgs!D64&amp;SendingOrgs!H64</f>
        <v/>
      </c>
      <c r="BP64" s="30" t="str">
        <f t="shared" si="3"/>
        <v/>
      </c>
      <c r="BX64" s="36"/>
      <c r="BY64" t="s">
        <v>1627</v>
      </c>
      <c r="BZ64" s="36"/>
      <c r="CA64" t="s">
        <v>640</v>
      </c>
      <c r="CB64" t="s">
        <v>1584</v>
      </c>
      <c r="CC64" t="s">
        <v>1844</v>
      </c>
      <c r="CF64" t="s">
        <v>1957</v>
      </c>
      <c r="CJ64" t="s">
        <v>2085</v>
      </c>
      <c r="CK64" s="36"/>
      <c r="CL64" t="s">
        <v>1042</v>
      </c>
      <c r="CM64" t="s">
        <v>1029</v>
      </c>
      <c r="CN64" t="s">
        <v>614</v>
      </c>
      <c r="CT64" t="s">
        <v>1085</v>
      </c>
      <c r="CU64" s="39"/>
      <c r="CV64" t="s">
        <v>1086</v>
      </c>
    </row>
    <row r="65" spans="1:100" ht="15.75" thickBot="1" x14ac:dyDescent="0.3">
      <c r="A65" s="5">
        <v>2025</v>
      </c>
      <c r="B65" s="12" t="str">
        <f t="shared" si="2"/>
        <v/>
      </c>
      <c r="C65" s="13"/>
      <c r="E65" s="80"/>
      <c r="F65" s="7"/>
      <c r="G65" s="23" t="str">
        <f t="shared" si="1"/>
        <v/>
      </c>
      <c r="H65" s="12"/>
      <c r="J65" s="56" t="str">
        <f>IFERROR(
IF(
INDEX(allorgs!C$3:C$999,MATCH($I65,allorgs!$B$3:$B$999,0))=0,
"",
INDEX(allorgs!C$3:C$999,MATCH($I65,allorgs!$B$3:$B$999,0))
),
"")</f>
        <v/>
      </c>
      <c r="K65" s="57" t="str">
        <f>IFERROR(
IF(
INDEX(allorgs!D$3:D$999,MATCH($I65,allorgs!$B$3:$B$999,0))=0,
"",
INDEX(allorgs!D$3:D$999,MATCH($I65,allorgs!$B$3:$B$999,0))
),
"")</f>
        <v/>
      </c>
      <c r="L65" s="57" t="str">
        <f>IFERROR(
IF(
INDEX(allorgs!E$3:E$999,MATCH($I65,allorgs!$B$3:$B$999,0))=0,
"",
INDEX(allorgs!E$3:E$999,MATCH($I65,allorgs!$B$3:$B$999,0))
),
"")</f>
        <v/>
      </c>
      <c r="M65" s="58" t="str">
        <f>IFERROR(
IF(
INDEX(allorgs!F$3:F$999,MATCH($I65,allorgs!$B$3:$B$999,0))=0,
"",
INDEX(allorgs!F$3:F$999,MATCH($I65,allorgs!$B$3:$B$999,0))
),
"")</f>
        <v/>
      </c>
      <c r="BO65" s="29" t="str">
        <f>SendingOrgs!D65&amp;SendingOrgs!H65</f>
        <v/>
      </c>
      <c r="BP65" s="30" t="str">
        <f t="shared" si="3"/>
        <v/>
      </c>
      <c r="BX65" s="36"/>
      <c r="BY65" t="s">
        <v>1605</v>
      </c>
      <c r="BZ65" s="36"/>
      <c r="CA65" t="s">
        <v>677</v>
      </c>
      <c r="CB65" t="s">
        <v>1567</v>
      </c>
      <c r="CC65" t="s">
        <v>1725</v>
      </c>
      <c r="CF65" t="s">
        <v>1958</v>
      </c>
      <c r="CJ65" t="s">
        <v>2086</v>
      </c>
      <c r="CK65" s="36"/>
      <c r="CL65" t="s">
        <v>1043</v>
      </c>
      <c r="CM65" t="s">
        <v>1044</v>
      </c>
      <c r="CN65" t="s">
        <v>614</v>
      </c>
      <c r="CT65" t="s">
        <v>1468</v>
      </c>
      <c r="CU65" s="39"/>
      <c r="CV65" t="s">
        <v>1108</v>
      </c>
    </row>
    <row r="66" spans="1:100" ht="15.75" thickBot="1" x14ac:dyDescent="0.3">
      <c r="A66" s="5">
        <v>2025</v>
      </c>
      <c r="B66" s="12" t="str">
        <f t="shared" si="2"/>
        <v/>
      </c>
      <c r="C66" s="13"/>
      <c r="E66" s="80"/>
      <c r="F66" s="7"/>
      <c r="G66" s="23" t="str">
        <f t="shared" si="1"/>
        <v/>
      </c>
      <c r="H66" s="12"/>
      <c r="J66" s="56" t="str">
        <f>IFERROR(
IF(
INDEX(allorgs!C$3:C$999,MATCH($I66,allorgs!$B$3:$B$999,0))=0,
"",
INDEX(allorgs!C$3:C$999,MATCH($I66,allorgs!$B$3:$B$999,0))
),
"")</f>
        <v/>
      </c>
      <c r="K66" s="57" t="str">
        <f>IFERROR(
IF(
INDEX(allorgs!D$3:D$999,MATCH($I66,allorgs!$B$3:$B$999,0))=0,
"",
INDEX(allorgs!D$3:D$999,MATCH($I66,allorgs!$B$3:$B$999,0))
),
"")</f>
        <v/>
      </c>
      <c r="L66" s="57" t="str">
        <f>IFERROR(
IF(
INDEX(allorgs!E$3:E$999,MATCH($I66,allorgs!$B$3:$B$999,0))=0,
"",
INDEX(allorgs!E$3:E$999,MATCH($I66,allorgs!$B$3:$B$999,0))
),
"")</f>
        <v/>
      </c>
      <c r="M66" s="58" t="str">
        <f>IFERROR(
IF(
INDEX(allorgs!F$3:F$999,MATCH($I66,allorgs!$B$3:$B$999,0))=0,
"",
INDEX(allorgs!F$3:F$999,MATCH($I66,allorgs!$B$3:$B$999,0))
),
"")</f>
        <v/>
      </c>
      <c r="BO66" s="29" t="str">
        <f>SendingOrgs!D66&amp;SendingOrgs!H66</f>
        <v/>
      </c>
      <c r="BP66" s="30" t="str">
        <f t="shared" si="3"/>
        <v/>
      </c>
      <c r="BX66" s="36"/>
      <c r="BY66" t="s">
        <v>819</v>
      </c>
      <c r="BZ66" s="36"/>
      <c r="CA66" t="s">
        <v>820</v>
      </c>
      <c r="CB66" t="s">
        <v>1577</v>
      </c>
      <c r="CC66" t="s">
        <v>1827</v>
      </c>
      <c r="CF66" t="s">
        <v>1959</v>
      </c>
      <c r="CJ66" t="s">
        <v>2087</v>
      </c>
      <c r="CK66" s="36"/>
      <c r="CL66" t="s">
        <v>1315</v>
      </c>
      <c r="CM66" t="s">
        <v>1030</v>
      </c>
      <c r="CN66" t="s">
        <v>614</v>
      </c>
      <c r="CT66" t="s">
        <v>1503</v>
      </c>
      <c r="CU66" s="39"/>
      <c r="CV66" t="s">
        <v>1502</v>
      </c>
    </row>
    <row r="67" spans="1:100" ht="15.75" thickBot="1" x14ac:dyDescent="0.3">
      <c r="A67" s="5">
        <v>2025</v>
      </c>
      <c r="B67" s="12" t="str">
        <f t="shared" si="2"/>
        <v/>
      </c>
      <c r="C67" s="13"/>
      <c r="E67" s="80"/>
      <c r="F67" s="7"/>
      <c r="G67" s="23" t="str">
        <f t="shared" si="1"/>
        <v/>
      </c>
      <c r="H67" s="12"/>
      <c r="J67" s="56" t="str">
        <f>IFERROR(
IF(
INDEX(allorgs!C$3:C$999,MATCH($I67,allorgs!$B$3:$B$999,0))=0,
"",
INDEX(allorgs!C$3:C$999,MATCH($I67,allorgs!$B$3:$B$999,0))
),
"")</f>
        <v/>
      </c>
      <c r="K67" s="57" t="str">
        <f>IFERROR(
IF(
INDEX(allorgs!D$3:D$999,MATCH($I67,allorgs!$B$3:$B$999,0))=0,
"",
INDEX(allorgs!D$3:D$999,MATCH($I67,allorgs!$B$3:$B$999,0))
),
"")</f>
        <v/>
      </c>
      <c r="L67" s="57" t="str">
        <f>IFERROR(
IF(
INDEX(allorgs!E$3:E$999,MATCH($I67,allorgs!$B$3:$B$999,0))=0,
"",
INDEX(allorgs!E$3:E$999,MATCH($I67,allorgs!$B$3:$B$999,0))
),
"")</f>
        <v/>
      </c>
      <c r="M67" s="58" t="str">
        <f>IFERROR(
IF(
INDEX(allorgs!F$3:F$999,MATCH($I67,allorgs!$B$3:$B$999,0))=0,
"",
INDEX(allorgs!F$3:F$999,MATCH($I67,allorgs!$B$3:$B$999,0))
),
"")</f>
        <v/>
      </c>
      <c r="BO67" s="29" t="str">
        <f>SendingOrgs!D67&amp;SendingOrgs!H67</f>
        <v/>
      </c>
      <c r="BP67" s="30" t="str">
        <f t="shared" si="3"/>
        <v/>
      </c>
      <c r="BX67" s="36"/>
      <c r="BY67" t="s">
        <v>757</v>
      </c>
      <c r="BZ67" s="36"/>
      <c r="CA67" t="s">
        <v>42</v>
      </c>
      <c r="CB67" t="s">
        <v>758</v>
      </c>
      <c r="CC67" t="s">
        <v>1661</v>
      </c>
      <c r="CF67" t="s">
        <v>1960</v>
      </c>
      <c r="CJ67" t="s">
        <v>2088</v>
      </c>
      <c r="CK67" s="36"/>
      <c r="CL67" t="s">
        <v>1032</v>
      </c>
      <c r="CM67" t="s">
        <v>1033</v>
      </c>
      <c r="CN67" t="s">
        <v>614</v>
      </c>
      <c r="CT67" t="s">
        <v>792</v>
      </c>
      <c r="CU67" s="39"/>
      <c r="CV67" t="s">
        <v>793</v>
      </c>
    </row>
    <row r="68" spans="1:100" ht="15.75" thickBot="1" x14ac:dyDescent="0.3">
      <c r="A68" s="5">
        <v>2025</v>
      </c>
      <c r="B68" s="12" t="str">
        <f t="shared" si="2"/>
        <v/>
      </c>
      <c r="C68" s="13"/>
      <c r="E68" s="80"/>
      <c r="F68" s="7"/>
      <c r="G68" s="23" t="str">
        <f t="shared" si="1"/>
        <v/>
      </c>
      <c r="H68" s="12"/>
      <c r="J68" s="56" t="str">
        <f>IFERROR(
IF(
INDEX(allorgs!C$3:C$999,MATCH($I68,allorgs!$B$3:$B$999,0))=0,
"",
INDEX(allorgs!C$3:C$999,MATCH($I68,allorgs!$B$3:$B$999,0))
),
"")</f>
        <v/>
      </c>
      <c r="K68" s="57" t="str">
        <f>IFERROR(
IF(
INDEX(allorgs!D$3:D$999,MATCH($I68,allorgs!$B$3:$B$999,0))=0,
"",
INDEX(allorgs!D$3:D$999,MATCH($I68,allorgs!$B$3:$B$999,0))
),
"")</f>
        <v/>
      </c>
      <c r="L68" s="57" t="str">
        <f>IFERROR(
IF(
INDEX(allorgs!E$3:E$999,MATCH($I68,allorgs!$B$3:$B$999,0))=0,
"",
INDEX(allorgs!E$3:E$999,MATCH($I68,allorgs!$B$3:$B$999,0))
),
"")</f>
        <v/>
      </c>
      <c r="M68" s="58" t="str">
        <f>IFERROR(
IF(
INDEX(allorgs!F$3:F$999,MATCH($I68,allorgs!$B$3:$B$999,0))=0,
"",
INDEX(allorgs!F$3:F$999,MATCH($I68,allorgs!$B$3:$B$999,0))
),
"")</f>
        <v/>
      </c>
      <c r="BO68" s="29" t="str">
        <f>SendingOrgs!D68&amp;SendingOrgs!H68</f>
        <v/>
      </c>
      <c r="BP68" s="30" t="str">
        <f t="shared" ref="BP68:BP99" si="4">IFERROR(INDEX($BL$2:$BL$21,MATCH(BO68,$BK$2:$BK$21,0)),"")</f>
        <v/>
      </c>
      <c r="BX68" s="36"/>
      <c r="BY68" t="s">
        <v>958</v>
      </c>
      <c r="BZ68" s="36"/>
      <c r="CA68" t="s">
        <v>959</v>
      </c>
      <c r="CB68" t="s">
        <v>960</v>
      </c>
      <c r="CC68" t="s">
        <v>1647</v>
      </c>
      <c r="CF68" t="s">
        <v>1961</v>
      </c>
      <c r="CJ68" t="s">
        <v>2089</v>
      </c>
      <c r="CK68" s="36"/>
      <c r="CL68" t="s">
        <v>836</v>
      </c>
      <c r="CM68" t="s">
        <v>837</v>
      </c>
      <c r="CN68" t="s">
        <v>605</v>
      </c>
      <c r="CT68" t="s">
        <v>1499</v>
      </c>
      <c r="CU68" s="39"/>
      <c r="CV68" t="s">
        <v>1498</v>
      </c>
    </row>
    <row r="69" spans="1:100" ht="15.75" thickBot="1" x14ac:dyDescent="0.3">
      <c r="A69" s="5">
        <v>2025</v>
      </c>
      <c r="B69" s="12" t="str">
        <f t="shared" si="2"/>
        <v/>
      </c>
      <c r="C69" s="13"/>
      <c r="E69" s="80"/>
      <c r="F69" s="7"/>
      <c r="G69" s="23" t="str">
        <f t="shared" ref="G69:G102" si="5">IFERROR(F69/E69,"")</f>
        <v/>
      </c>
      <c r="H69" s="12"/>
      <c r="J69" s="56" t="str">
        <f>IFERROR(
IF(
INDEX(allorgs!C$3:C$999,MATCH($I69,allorgs!$B$3:$B$999,0))=0,
"",
INDEX(allorgs!C$3:C$999,MATCH($I69,allorgs!$B$3:$B$999,0))
),
"")</f>
        <v/>
      </c>
      <c r="K69" s="57" t="str">
        <f>IFERROR(
IF(
INDEX(allorgs!D$3:D$999,MATCH($I69,allorgs!$B$3:$B$999,0))=0,
"",
INDEX(allorgs!D$3:D$999,MATCH($I69,allorgs!$B$3:$B$999,0))
),
"")</f>
        <v/>
      </c>
      <c r="L69" s="57" t="str">
        <f>IFERROR(
IF(
INDEX(allorgs!E$3:E$999,MATCH($I69,allorgs!$B$3:$B$999,0))=0,
"",
INDEX(allorgs!E$3:E$999,MATCH($I69,allorgs!$B$3:$B$999,0))
),
"")</f>
        <v/>
      </c>
      <c r="M69" s="58" t="str">
        <f>IFERROR(
IF(
INDEX(allorgs!F$3:F$999,MATCH($I69,allorgs!$B$3:$B$999,0))=0,
"",
INDEX(allorgs!F$3:F$999,MATCH($I69,allorgs!$B$3:$B$999,0))
),
"")</f>
        <v/>
      </c>
      <c r="BO69" s="29" t="str">
        <f>SendingOrgs!D69&amp;SendingOrgs!H69</f>
        <v/>
      </c>
      <c r="BP69" s="30" t="str">
        <f t="shared" si="4"/>
        <v/>
      </c>
      <c r="BX69" s="36"/>
      <c r="BY69" t="s">
        <v>1621</v>
      </c>
      <c r="BZ69" s="36"/>
      <c r="CA69" t="s">
        <v>72</v>
      </c>
      <c r="CB69" t="s">
        <v>1173</v>
      </c>
      <c r="CC69" t="s">
        <v>1834</v>
      </c>
      <c r="CF69" t="s">
        <v>1962</v>
      </c>
      <c r="CJ69" t="s">
        <v>2090</v>
      </c>
      <c r="CK69" s="36"/>
      <c r="CL69" t="s">
        <v>1306</v>
      </c>
      <c r="CM69" t="s">
        <v>1307</v>
      </c>
      <c r="CN69" t="s">
        <v>605</v>
      </c>
      <c r="CT69" t="s">
        <v>1404</v>
      </c>
      <c r="CU69" s="39"/>
      <c r="CV69" t="s">
        <v>1403</v>
      </c>
    </row>
    <row r="70" spans="1:100" ht="15.75" thickBot="1" x14ac:dyDescent="0.3">
      <c r="A70" s="5">
        <v>2025</v>
      </c>
      <c r="B70" s="12" t="str">
        <f t="shared" ref="B70:B102" si="6">IF(ISBLANK(B$4),"",B$4)</f>
        <v/>
      </c>
      <c r="C70" s="13"/>
      <c r="E70" s="80"/>
      <c r="F70" s="7"/>
      <c r="G70" s="23" t="str">
        <f t="shared" si="5"/>
        <v/>
      </c>
      <c r="H70" s="12"/>
      <c r="J70" s="56" t="str">
        <f>IFERROR(
IF(
INDEX(allorgs!C$3:C$999,MATCH($I70,allorgs!$B$3:$B$999,0))=0,
"",
INDEX(allorgs!C$3:C$999,MATCH($I70,allorgs!$B$3:$B$999,0))
),
"")</f>
        <v/>
      </c>
      <c r="K70" s="57" t="str">
        <f>IFERROR(
IF(
INDEX(allorgs!D$3:D$999,MATCH($I70,allorgs!$B$3:$B$999,0))=0,
"",
INDEX(allorgs!D$3:D$999,MATCH($I70,allorgs!$B$3:$B$999,0))
),
"")</f>
        <v/>
      </c>
      <c r="L70" s="57" t="str">
        <f>IFERROR(
IF(
INDEX(allorgs!E$3:E$999,MATCH($I70,allorgs!$B$3:$B$999,0))=0,
"",
INDEX(allorgs!E$3:E$999,MATCH($I70,allorgs!$B$3:$B$999,0))
),
"")</f>
        <v/>
      </c>
      <c r="M70" s="58" t="str">
        <f>IFERROR(
IF(
INDEX(allorgs!F$3:F$999,MATCH($I70,allorgs!$B$3:$B$999,0))=0,
"",
INDEX(allorgs!F$3:F$999,MATCH($I70,allorgs!$B$3:$B$999,0))
),
"")</f>
        <v/>
      </c>
      <c r="BO70" s="29" t="str">
        <f>SendingOrgs!D70&amp;SendingOrgs!H70</f>
        <v/>
      </c>
      <c r="BP70" s="30" t="str">
        <f t="shared" si="4"/>
        <v/>
      </c>
      <c r="BX70" s="36"/>
      <c r="BY70" t="s">
        <v>855</v>
      </c>
      <c r="BZ70" s="36"/>
      <c r="CA70" t="s">
        <v>70</v>
      </c>
      <c r="CB70" t="s">
        <v>856</v>
      </c>
      <c r="CC70" t="s">
        <v>1776</v>
      </c>
      <c r="CF70" t="s">
        <v>1963</v>
      </c>
      <c r="CJ70" t="s">
        <v>2091</v>
      </c>
      <c r="CK70" s="36"/>
      <c r="CL70" t="s">
        <v>1050</v>
      </c>
      <c r="CM70" t="s">
        <v>1051</v>
      </c>
      <c r="CN70" t="s">
        <v>605</v>
      </c>
      <c r="CT70" t="s">
        <v>1406</v>
      </c>
      <c r="CU70" s="39"/>
      <c r="CV70" t="s">
        <v>1405</v>
      </c>
    </row>
    <row r="71" spans="1:100" ht="15.75" thickBot="1" x14ac:dyDescent="0.3">
      <c r="A71" s="5">
        <v>2025</v>
      </c>
      <c r="B71" s="12" t="str">
        <f t="shared" si="6"/>
        <v/>
      </c>
      <c r="C71" s="13"/>
      <c r="E71" s="80"/>
      <c r="F71" s="7"/>
      <c r="G71" s="23" t="str">
        <f t="shared" si="5"/>
        <v/>
      </c>
      <c r="H71" s="12"/>
      <c r="J71" s="56" t="str">
        <f>IFERROR(
IF(
INDEX(allorgs!C$3:C$999,MATCH($I71,allorgs!$B$3:$B$999,0))=0,
"",
INDEX(allorgs!C$3:C$999,MATCH($I71,allorgs!$B$3:$B$999,0))
),
"")</f>
        <v/>
      </c>
      <c r="K71" s="57" t="str">
        <f>IFERROR(
IF(
INDEX(allorgs!D$3:D$999,MATCH($I71,allorgs!$B$3:$B$999,0))=0,
"",
INDEX(allorgs!D$3:D$999,MATCH($I71,allorgs!$B$3:$B$999,0))
),
"")</f>
        <v/>
      </c>
      <c r="L71" s="57" t="str">
        <f>IFERROR(
IF(
INDEX(allorgs!E$3:E$999,MATCH($I71,allorgs!$B$3:$B$999,0))=0,
"",
INDEX(allorgs!E$3:E$999,MATCH($I71,allorgs!$B$3:$B$999,0))
),
"")</f>
        <v/>
      </c>
      <c r="M71" s="58" t="str">
        <f>IFERROR(
IF(
INDEX(allorgs!F$3:F$999,MATCH($I71,allorgs!$B$3:$B$999,0))=0,
"",
INDEX(allorgs!F$3:F$999,MATCH($I71,allorgs!$B$3:$B$999,0))
),
"")</f>
        <v/>
      </c>
      <c r="BO71" s="29" t="str">
        <f>SendingOrgs!D71&amp;SendingOrgs!H71</f>
        <v/>
      </c>
      <c r="BP71" s="30" t="str">
        <f t="shared" si="4"/>
        <v/>
      </c>
      <c r="BX71" s="36"/>
      <c r="BY71" t="s">
        <v>885</v>
      </c>
      <c r="BZ71" s="36"/>
      <c r="CA71" t="s">
        <v>117</v>
      </c>
      <c r="CB71" t="s">
        <v>886</v>
      </c>
      <c r="CC71" t="s">
        <v>1723</v>
      </c>
      <c r="CF71" t="s">
        <v>1964</v>
      </c>
      <c r="CJ71" t="s">
        <v>2092</v>
      </c>
      <c r="CK71" s="36"/>
      <c r="CL71" t="s">
        <v>851</v>
      </c>
      <c r="CM71" t="s">
        <v>852</v>
      </c>
      <c r="CN71" t="s">
        <v>605</v>
      </c>
      <c r="CT71" t="s">
        <v>1505</v>
      </c>
      <c r="CU71" s="39"/>
      <c r="CV71" t="s">
        <v>1504</v>
      </c>
    </row>
    <row r="72" spans="1:100" ht="15.75" thickBot="1" x14ac:dyDescent="0.3">
      <c r="A72" s="5">
        <v>2025</v>
      </c>
      <c r="B72" s="12" t="str">
        <f t="shared" si="6"/>
        <v/>
      </c>
      <c r="C72" s="13"/>
      <c r="E72" s="80"/>
      <c r="F72" s="7"/>
      <c r="G72" s="23" t="str">
        <f t="shared" si="5"/>
        <v/>
      </c>
      <c r="H72" s="12"/>
      <c r="J72" s="56" t="str">
        <f>IFERROR(
IF(
INDEX(allorgs!C$3:C$999,MATCH($I72,allorgs!$B$3:$B$999,0))=0,
"",
INDEX(allorgs!C$3:C$999,MATCH($I72,allorgs!$B$3:$B$999,0))
),
"")</f>
        <v/>
      </c>
      <c r="K72" s="57" t="str">
        <f>IFERROR(
IF(
INDEX(allorgs!D$3:D$999,MATCH($I72,allorgs!$B$3:$B$999,0))=0,
"",
INDEX(allorgs!D$3:D$999,MATCH($I72,allorgs!$B$3:$B$999,0))
),
"")</f>
        <v/>
      </c>
      <c r="L72" s="57" t="str">
        <f>IFERROR(
IF(
INDEX(allorgs!E$3:E$999,MATCH($I72,allorgs!$B$3:$B$999,0))=0,
"",
INDEX(allorgs!E$3:E$999,MATCH($I72,allorgs!$B$3:$B$999,0))
),
"")</f>
        <v/>
      </c>
      <c r="M72" s="58" t="str">
        <f>IFERROR(
IF(
INDEX(allorgs!F$3:F$999,MATCH($I72,allorgs!$B$3:$B$999,0))=0,
"",
INDEX(allorgs!F$3:F$999,MATCH($I72,allorgs!$B$3:$B$999,0))
),
"")</f>
        <v/>
      </c>
      <c r="BO72" s="29" t="str">
        <f>SendingOrgs!D72&amp;SendingOrgs!H72</f>
        <v/>
      </c>
      <c r="BP72" s="30" t="str">
        <f t="shared" si="4"/>
        <v/>
      </c>
      <c r="BX72" s="36"/>
      <c r="BY72" t="s">
        <v>899</v>
      </c>
      <c r="BZ72" s="36"/>
      <c r="CA72" t="s">
        <v>134</v>
      </c>
      <c r="CB72" t="s">
        <v>900</v>
      </c>
      <c r="CC72" t="s">
        <v>1736</v>
      </c>
      <c r="CF72" t="s">
        <v>1965</v>
      </c>
      <c r="CJ72" t="s">
        <v>2093</v>
      </c>
      <c r="CK72" s="36"/>
      <c r="CL72" t="s">
        <v>1087</v>
      </c>
      <c r="CM72" t="s">
        <v>1083</v>
      </c>
      <c r="CN72" t="s">
        <v>605</v>
      </c>
      <c r="CT72" t="s">
        <v>1174</v>
      </c>
      <c r="CU72" s="39"/>
      <c r="CV72" t="s">
        <v>1175</v>
      </c>
    </row>
    <row r="73" spans="1:100" ht="15.75" thickBot="1" x14ac:dyDescent="0.3">
      <c r="A73" s="5">
        <v>2025</v>
      </c>
      <c r="B73" s="12" t="str">
        <f t="shared" si="6"/>
        <v/>
      </c>
      <c r="C73" s="13"/>
      <c r="E73" s="80"/>
      <c r="F73" s="7"/>
      <c r="G73" s="23" t="str">
        <f t="shared" si="5"/>
        <v/>
      </c>
      <c r="H73" s="12"/>
      <c r="J73" s="56" t="str">
        <f>IFERROR(
IF(
INDEX(allorgs!C$3:C$999,MATCH($I73,allorgs!$B$3:$B$999,0))=0,
"",
INDEX(allorgs!C$3:C$999,MATCH($I73,allorgs!$B$3:$B$999,0))
),
"")</f>
        <v/>
      </c>
      <c r="K73" s="57" t="str">
        <f>IFERROR(
IF(
INDEX(allorgs!D$3:D$999,MATCH($I73,allorgs!$B$3:$B$999,0))=0,
"",
INDEX(allorgs!D$3:D$999,MATCH($I73,allorgs!$B$3:$B$999,0))
),
"")</f>
        <v/>
      </c>
      <c r="L73" s="57" t="str">
        <f>IFERROR(
IF(
INDEX(allorgs!E$3:E$999,MATCH($I73,allorgs!$B$3:$B$999,0))=0,
"",
INDEX(allorgs!E$3:E$999,MATCH($I73,allorgs!$B$3:$B$999,0))
),
"")</f>
        <v/>
      </c>
      <c r="M73" s="58" t="str">
        <f>IFERROR(
IF(
INDEX(allorgs!F$3:F$999,MATCH($I73,allorgs!$B$3:$B$999,0))=0,
"",
INDEX(allorgs!F$3:F$999,MATCH($I73,allorgs!$B$3:$B$999,0))
),
"")</f>
        <v/>
      </c>
      <c r="BO73" s="29" t="str">
        <f>SendingOrgs!D73&amp;SendingOrgs!H73</f>
        <v/>
      </c>
      <c r="BP73" s="30" t="str">
        <f t="shared" si="4"/>
        <v/>
      </c>
      <c r="BX73" s="36"/>
      <c r="BY73" t="s">
        <v>1611</v>
      </c>
      <c r="BZ73" s="36"/>
      <c r="CA73" t="s">
        <v>117</v>
      </c>
      <c r="CB73" t="s">
        <v>995</v>
      </c>
      <c r="CC73" t="s">
        <v>1773</v>
      </c>
      <c r="CF73" t="s">
        <v>1967</v>
      </c>
      <c r="CJ73" t="s">
        <v>2094</v>
      </c>
      <c r="CK73" s="36"/>
      <c r="CL73" t="s">
        <v>1082</v>
      </c>
      <c r="CM73" t="s">
        <v>1083</v>
      </c>
      <c r="CN73" t="s">
        <v>605</v>
      </c>
      <c r="CT73" t="s">
        <v>1470</v>
      </c>
      <c r="CU73" s="39"/>
      <c r="CV73" t="s">
        <v>1469</v>
      </c>
    </row>
    <row r="74" spans="1:100" ht="15.75" thickBot="1" x14ac:dyDescent="0.3">
      <c r="A74" s="5">
        <v>2025</v>
      </c>
      <c r="B74" s="12" t="str">
        <f t="shared" si="6"/>
        <v/>
      </c>
      <c r="C74" s="13"/>
      <c r="E74" s="80"/>
      <c r="F74" s="7"/>
      <c r="G74" s="23" t="str">
        <f t="shared" si="5"/>
        <v/>
      </c>
      <c r="H74" s="12"/>
      <c r="J74" s="56" t="str">
        <f>IFERROR(
IF(
INDEX(allorgs!C$3:C$999,MATCH($I74,allorgs!$B$3:$B$999,0))=0,
"",
INDEX(allorgs!C$3:C$999,MATCH($I74,allorgs!$B$3:$B$999,0))
),
"")</f>
        <v/>
      </c>
      <c r="K74" s="57" t="str">
        <f>IFERROR(
IF(
INDEX(allorgs!D$3:D$999,MATCH($I74,allorgs!$B$3:$B$999,0))=0,
"",
INDEX(allorgs!D$3:D$999,MATCH($I74,allorgs!$B$3:$B$999,0))
),
"")</f>
        <v/>
      </c>
      <c r="L74" s="57" t="str">
        <f>IFERROR(
IF(
INDEX(allorgs!E$3:E$999,MATCH($I74,allorgs!$B$3:$B$999,0))=0,
"",
INDEX(allorgs!E$3:E$999,MATCH($I74,allorgs!$B$3:$B$999,0))
),
"")</f>
        <v/>
      </c>
      <c r="M74" s="58" t="str">
        <f>IFERROR(
IF(
INDEX(allorgs!F$3:F$999,MATCH($I74,allorgs!$B$3:$B$999,0))=0,
"",
INDEX(allorgs!F$3:F$999,MATCH($I74,allorgs!$B$3:$B$999,0))
),
"")</f>
        <v/>
      </c>
      <c r="BO74" s="29" t="str">
        <f>SendingOrgs!D74&amp;SendingOrgs!H74</f>
        <v/>
      </c>
      <c r="BP74" s="30" t="str">
        <f t="shared" si="4"/>
        <v/>
      </c>
      <c r="BX74" s="36"/>
      <c r="BY74" t="s">
        <v>853</v>
      </c>
      <c r="BZ74" s="36"/>
      <c r="CA74" t="s">
        <v>70</v>
      </c>
      <c r="CB74" t="s">
        <v>854</v>
      </c>
      <c r="CC74" t="s">
        <v>1768</v>
      </c>
      <c r="CF74" t="s">
        <v>1969</v>
      </c>
      <c r="CJ74" t="s">
        <v>2095</v>
      </c>
      <c r="CK74" s="36"/>
      <c r="CL74" t="s">
        <v>2019</v>
      </c>
      <c r="CM74" t="s">
        <v>2019</v>
      </c>
      <c r="CN74" t="s">
        <v>605</v>
      </c>
      <c r="CT74" t="s">
        <v>1523</v>
      </c>
      <c r="CU74" s="39"/>
      <c r="CV74" t="s">
        <v>1522</v>
      </c>
    </row>
    <row r="75" spans="1:100" ht="15.75" thickBot="1" x14ac:dyDescent="0.3">
      <c r="A75" s="5">
        <v>2025</v>
      </c>
      <c r="B75" s="12" t="str">
        <f t="shared" si="6"/>
        <v/>
      </c>
      <c r="C75" s="13"/>
      <c r="E75" s="80"/>
      <c r="F75" s="7"/>
      <c r="G75" s="23" t="str">
        <f t="shared" si="5"/>
        <v/>
      </c>
      <c r="H75" s="12"/>
      <c r="J75" s="56" t="str">
        <f>IFERROR(
IF(
INDEX(allorgs!C$3:C$999,MATCH($I75,allorgs!$B$3:$B$999,0))=0,
"",
INDEX(allorgs!C$3:C$999,MATCH($I75,allorgs!$B$3:$B$999,0))
),
"")</f>
        <v/>
      </c>
      <c r="K75" s="57" t="str">
        <f>IFERROR(
IF(
INDEX(allorgs!D$3:D$999,MATCH($I75,allorgs!$B$3:$B$999,0))=0,
"",
INDEX(allorgs!D$3:D$999,MATCH($I75,allorgs!$B$3:$B$999,0))
),
"")</f>
        <v/>
      </c>
      <c r="L75" s="57" t="str">
        <f>IFERROR(
IF(
INDEX(allorgs!E$3:E$999,MATCH($I75,allorgs!$B$3:$B$999,0))=0,
"",
INDEX(allorgs!E$3:E$999,MATCH($I75,allorgs!$B$3:$B$999,0))
),
"")</f>
        <v/>
      </c>
      <c r="M75" s="58" t="str">
        <f>IFERROR(
IF(
INDEX(allorgs!F$3:F$999,MATCH($I75,allorgs!$B$3:$B$999,0))=0,
"",
INDEX(allorgs!F$3:F$999,MATCH($I75,allorgs!$B$3:$B$999,0))
),
"")</f>
        <v/>
      </c>
      <c r="BO75" s="29" t="str">
        <f>SendingOrgs!D75&amp;SendingOrgs!H75</f>
        <v/>
      </c>
      <c r="BP75" s="30" t="str">
        <f t="shared" si="4"/>
        <v/>
      </c>
      <c r="BX75" s="36"/>
      <c r="BY75" t="s">
        <v>681</v>
      </c>
      <c r="BZ75" s="36"/>
      <c r="CA75" t="s">
        <v>615</v>
      </c>
      <c r="CB75" t="s">
        <v>682</v>
      </c>
      <c r="CC75" t="s">
        <v>1815</v>
      </c>
      <c r="CF75" t="s">
        <v>1970</v>
      </c>
      <c r="CJ75" t="s">
        <v>2096</v>
      </c>
      <c r="CK75" s="36"/>
      <c r="CL75" t="s">
        <v>850</v>
      </c>
      <c r="CM75" t="s">
        <v>2017</v>
      </c>
      <c r="CN75" t="s">
        <v>605</v>
      </c>
      <c r="CT75" t="s">
        <v>1410</v>
      </c>
      <c r="CU75" s="39"/>
      <c r="CV75" t="s">
        <v>1409</v>
      </c>
    </row>
    <row r="76" spans="1:100" ht="15.75" thickBot="1" x14ac:dyDescent="0.3">
      <c r="A76" s="5">
        <v>2025</v>
      </c>
      <c r="B76" s="12" t="str">
        <f t="shared" si="6"/>
        <v/>
      </c>
      <c r="C76" s="13"/>
      <c r="E76" s="80"/>
      <c r="F76" s="7"/>
      <c r="G76" s="23" t="str">
        <f t="shared" si="5"/>
        <v/>
      </c>
      <c r="H76" s="12"/>
      <c r="J76" s="56" t="str">
        <f>IFERROR(
IF(
INDEX(allorgs!C$3:C$999,MATCH($I76,allorgs!$B$3:$B$999,0))=0,
"",
INDEX(allorgs!C$3:C$999,MATCH($I76,allorgs!$B$3:$B$999,0))
),
"")</f>
        <v/>
      </c>
      <c r="K76" s="57" t="str">
        <f>IFERROR(
IF(
INDEX(allorgs!D$3:D$999,MATCH($I76,allorgs!$B$3:$B$999,0))=0,
"",
INDEX(allorgs!D$3:D$999,MATCH($I76,allorgs!$B$3:$B$999,0))
),
"")</f>
        <v/>
      </c>
      <c r="L76" s="57" t="str">
        <f>IFERROR(
IF(
INDEX(allorgs!E$3:E$999,MATCH($I76,allorgs!$B$3:$B$999,0))=0,
"",
INDEX(allorgs!E$3:E$999,MATCH($I76,allorgs!$B$3:$B$999,0))
),
"")</f>
        <v/>
      </c>
      <c r="M76" s="58" t="str">
        <f>IFERROR(
IF(
INDEX(allorgs!F$3:F$999,MATCH($I76,allorgs!$B$3:$B$999,0))=0,
"",
INDEX(allorgs!F$3:F$999,MATCH($I76,allorgs!$B$3:$B$999,0))
),
"")</f>
        <v/>
      </c>
      <c r="BO76" s="29" t="str">
        <f>SendingOrgs!D76&amp;SendingOrgs!H76</f>
        <v/>
      </c>
      <c r="BP76" s="30" t="str">
        <f t="shared" si="4"/>
        <v/>
      </c>
      <c r="BX76" s="36"/>
      <c r="BY76" t="s">
        <v>1068</v>
      </c>
      <c r="BZ76" s="36"/>
      <c r="CA76" t="s">
        <v>633</v>
      </c>
      <c r="CB76" t="s">
        <v>1069</v>
      </c>
      <c r="CC76" t="s">
        <v>1714</v>
      </c>
      <c r="CF76" t="s">
        <v>1971</v>
      </c>
      <c r="CJ76" t="s">
        <v>2097</v>
      </c>
      <c r="CK76" s="36"/>
      <c r="CL76" t="s">
        <v>2023</v>
      </c>
      <c r="CM76" t="s">
        <v>1119</v>
      </c>
      <c r="CN76" t="s">
        <v>1120</v>
      </c>
      <c r="CT76" s="28" t="s">
        <v>1557</v>
      </c>
      <c r="CU76" s="39"/>
      <c r="CV76" t="s">
        <v>1556</v>
      </c>
    </row>
    <row r="77" spans="1:100" ht="15.75" thickBot="1" x14ac:dyDescent="0.3">
      <c r="A77" s="5">
        <v>2025</v>
      </c>
      <c r="B77" s="12" t="str">
        <f t="shared" si="6"/>
        <v/>
      </c>
      <c r="C77" s="13"/>
      <c r="E77" s="80"/>
      <c r="F77" s="7"/>
      <c r="G77" s="23" t="str">
        <f t="shared" si="5"/>
        <v/>
      </c>
      <c r="H77" s="12"/>
      <c r="J77" s="56" t="str">
        <f>IFERROR(
IF(
INDEX(allorgs!C$3:C$999,MATCH($I77,allorgs!$B$3:$B$999,0))=0,
"",
INDEX(allorgs!C$3:C$999,MATCH($I77,allorgs!$B$3:$B$999,0))
),
"")</f>
        <v/>
      </c>
      <c r="K77" s="57" t="str">
        <f>IFERROR(
IF(
INDEX(allorgs!D$3:D$999,MATCH($I77,allorgs!$B$3:$B$999,0))=0,
"",
INDEX(allorgs!D$3:D$999,MATCH($I77,allorgs!$B$3:$B$999,0))
),
"")</f>
        <v/>
      </c>
      <c r="L77" s="57" t="str">
        <f>IFERROR(
IF(
INDEX(allorgs!E$3:E$999,MATCH($I77,allorgs!$B$3:$B$999,0))=0,
"",
INDEX(allorgs!E$3:E$999,MATCH($I77,allorgs!$B$3:$B$999,0))
),
"")</f>
        <v/>
      </c>
      <c r="M77" s="58" t="str">
        <f>IFERROR(
IF(
INDEX(allorgs!F$3:F$999,MATCH($I77,allorgs!$B$3:$B$999,0))=0,
"",
INDEX(allorgs!F$3:F$999,MATCH($I77,allorgs!$B$3:$B$999,0))
),
"")</f>
        <v/>
      </c>
      <c r="BO77" s="29" t="str">
        <f>SendingOrgs!D77&amp;SendingOrgs!H77</f>
        <v/>
      </c>
      <c r="BP77" s="30" t="str">
        <f t="shared" si="4"/>
        <v/>
      </c>
      <c r="BX77" s="36"/>
      <c r="BY77" t="s">
        <v>923</v>
      </c>
      <c r="BZ77" s="36"/>
      <c r="CA77" t="s">
        <v>164</v>
      </c>
      <c r="CB77" t="s">
        <v>924</v>
      </c>
      <c r="CC77" t="s">
        <v>1831</v>
      </c>
      <c r="CF77" t="s">
        <v>1972</v>
      </c>
      <c r="CJ77" t="s">
        <v>2098</v>
      </c>
      <c r="CK77" s="36"/>
      <c r="CL77" t="s">
        <v>1147</v>
      </c>
      <c r="CM77" t="s">
        <v>1148</v>
      </c>
      <c r="CN77" t="s">
        <v>1319</v>
      </c>
      <c r="CT77" t="s">
        <v>1412</v>
      </c>
      <c r="CU77" s="39"/>
      <c r="CV77" t="s">
        <v>1411</v>
      </c>
    </row>
    <row r="78" spans="1:100" ht="15.75" thickBot="1" x14ac:dyDescent="0.3">
      <c r="A78" s="5">
        <v>2025</v>
      </c>
      <c r="B78" s="12" t="str">
        <f t="shared" si="6"/>
        <v/>
      </c>
      <c r="C78" s="13"/>
      <c r="E78" s="80"/>
      <c r="F78" s="7"/>
      <c r="G78" s="23" t="str">
        <f t="shared" si="5"/>
        <v/>
      </c>
      <c r="H78" s="12"/>
      <c r="J78" s="56" t="str">
        <f>IFERROR(
IF(
INDEX(allorgs!C$3:C$999,MATCH($I78,allorgs!$B$3:$B$999,0))=0,
"",
INDEX(allorgs!C$3:C$999,MATCH($I78,allorgs!$B$3:$B$999,0))
),
"")</f>
        <v/>
      </c>
      <c r="K78" s="57" t="str">
        <f>IFERROR(
IF(
INDEX(allorgs!D$3:D$999,MATCH($I78,allorgs!$B$3:$B$999,0))=0,
"",
INDEX(allorgs!D$3:D$999,MATCH($I78,allorgs!$B$3:$B$999,0))
),
"")</f>
        <v/>
      </c>
      <c r="L78" s="57" t="str">
        <f>IFERROR(
IF(
INDEX(allorgs!E$3:E$999,MATCH($I78,allorgs!$B$3:$B$999,0))=0,
"",
INDEX(allorgs!E$3:E$999,MATCH($I78,allorgs!$B$3:$B$999,0))
),
"")</f>
        <v/>
      </c>
      <c r="M78" s="58" t="str">
        <f>IFERROR(
IF(
INDEX(allorgs!F$3:F$999,MATCH($I78,allorgs!$B$3:$B$999,0))=0,
"",
INDEX(allorgs!F$3:F$999,MATCH($I78,allorgs!$B$3:$B$999,0))
),
"")</f>
        <v/>
      </c>
      <c r="BO78" s="29" t="str">
        <f>SendingOrgs!D78&amp;SendingOrgs!H78</f>
        <v/>
      </c>
      <c r="BP78" s="30" t="str">
        <f t="shared" si="4"/>
        <v/>
      </c>
      <c r="BX78" s="36"/>
      <c r="BY78" t="s">
        <v>1373</v>
      </c>
      <c r="BZ78" s="36"/>
      <c r="CA78" t="s">
        <v>1313</v>
      </c>
      <c r="CB78" t="s">
        <v>1374</v>
      </c>
      <c r="CC78" t="s">
        <v>1816</v>
      </c>
      <c r="CF78" t="s">
        <v>1973</v>
      </c>
      <c r="CK78" s="36"/>
      <c r="CT78" t="s">
        <v>1501</v>
      </c>
      <c r="CU78" s="39"/>
      <c r="CV78" t="s">
        <v>1500</v>
      </c>
    </row>
    <row r="79" spans="1:100" ht="15.75" thickBot="1" x14ac:dyDescent="0.3">
      <c r="A79" s="5">
        <v>2025</v>
      </c>
      <c r="B79" s="12" t="str">
        <f t="shared" si="6"/>
        <v/>
      </c>
      <c r="C79" s="13"/>
      <c r="E79" s="80"/>
      <c r="F79" s="7"/>
      <c r="G79" s="23" t="str">
        <f t="shared" si="5"/>
        <v/>
      </c>
      <c r="H79" s="12"/>
      <c r="J79" s="56" t="str">
        <f>IFERROR(
IF(
INDEX(allorgs!C$3:C$999,MATCH($I79,allorgs!$B$3:$B$999,0))=0,
"",
INDEX(allorgs!C$3:C$999,MATCH($I79,allorgs!$B$3:$B$999,0))
),
"")</f>
        <v/>
      </c>
      <c r="K79" s="57" t="str">
        <f>IFERROR(
IF(
INDEX(allorgs!D$3:D$999,MATCH($I79,allorgs!$B$3:$B$999,0))=0,
"",
INDEX(allorgs!D$3:D$999,MATCH($I79,allorgs!$B$3:$B$999,0))
),
"")</f>
        <v/>
      </c>
      <c r="L79" s="57" t="str">
        <f>IFERROR(
IF(
INDEX(allorgs!E$3:E$999,MATCH($I79,allorgs!$B$3:$B$999,0))=0,
"",
INDEX(allorgs!E$3:E$999,MATCH($I79,allorgs!$B$3:$B$999,0))
),
"")</f>
        <v/>
      </c>
      <c r="M79" s="58" t="str">
        <f>IFERROR(
IF(
INDEX(allorgs!F$3:F$999,MATCH($I79,allorgs!$B$3:$B$999,0))=0,
"",
INDEX(allorgs!F$3:F$999,MATCH($I79,allorgs!$B$3:$B$999,0))
),
"")</f>
        <v/>
      </c>
      <c r="BO79" s="29" t="str">
        <f>SendingOrgs!D79&amp;SendingOrgs!H79</f>
        <v/>
      </c>
      <c r="BP79" s="30" t="str">
        <f t="shared" si="4"/>
        <v/>
      </c>
      <c r="BX79" s="36"/>
      <c r="BY79" t="s">
        <v>734</v>
      </c>
      <c r="BZ79" s="36"/>
      <c r="CA79" t="s">
        <v>36</v>
      </c>
      <c r="CB79" t="s">
        <v>735</v>
      </c>
      <c r="CC79" t="s">
        <v>1659</v>
      </c>
      <c r="CF79" t="s">
        <v>1974</v>
      </c>
      <c r="CK79" s="36"/>
      <c r="CT79" t="s">
        <v>823</v>
      </c>
      <c r="CU79" s="39"/>
      <c r="CV79" t="s">
        <v>824</v>
      </c>
    </row>
    <row r="80" spans="1:100" ht="15.75" thickBot="1" x14ac:dyDescent="0.3">
      <c r="A80" s="5">
        <v>2025</v>
      </c>
      <c r="B80" s="12" t="str">
        <f t="shared" si="6"/>
        <v/>
      </c>
      <c r="C80" s="13"/>
      <c r="E80" s="80"/>
      <c r="F80" s="7"/>
      <c r="G80" s="23" t="str">
        <f t="shared" si="5"/>
        <v/>
      </c>
      <c r="H80" s="12"/>
      <c r="J80" s="56" t="str">
        <f>IFERROR(
IF(
INDEX(allorgs!C$3:C$999,MATCH($I80,allorgs!$B$3:$B$999,0))=0,
"",
INDEX(allorgs!C$3:C$999,MATCH($I80,allorgs!$B$3:$B$999,0))
),
"")</f>
        <v/>
      </c>
      <c r="K80" s="57" t="str">
        <f>IFERROR(
IF(
INDEX(allorgs!D$3:D$999,MATCH($I80,allorgs!$B$3:$B$999,0))=0,
"",
INDEX(allorgs!D$3:D$999,MATCH($I80,allorgs!$B$3:$B$999,0))
),
"")</f>
        <v/>
      </c>
      <c r="L80" s="57" t="str">
        <f>IFERROR(
IF(
INDEX(allorgs!E$3:E$999,MATCH($I80,allorgs!$B$3:$B$999,0))=0,
"",
INDEX(allorgs!E$3:E$999,MATCH($I80,allorgs!$B$3:$B$999,0))
),
"")</f>
        <v/>
      </c>
      <c r="M80" s="58" t="str">
        <f>IFERROR(
IF(
INDEX(allorgs!F$3:F$999,MATCH($I80,allorgs!$B$3:$B$999,0))=0,
"",
INDEX(allorgs!F$3:F$999,MATCH($I80,allorgs!$B$3:$B$999,0))
),
"")</f>
        <v/>
      </c>
      <c r="BO80" s="29" t="str">
        <f>SendingOrgs!D80&amp;SendingOrgs!H80</f>
        <v/>
      </c>
      <c r="BP80" s="30" t="str">
        <f t="shared" si="4"/>
        <v/>
      </c>
      <c r="BX80" s="36"/>
      <c r="BY80" t="s">
        <v>1208</v>
      </c>
      <c r="BZ80" s="36"/>
      <c r="CA80" t="s">
        <v>1209</v>
      </c>
      <c r="CB80" t="s">
        <v>1210</v>
      </c>
      <c r="CC80" t="s">
        <v>1656</v>
      </c>
      <c r="CF80" t="s">
        <v>1976</v>
      </c>
      <c r="CK80" s="36"/>
      <c r="CT80" t="s">
        <v>1482</v>
      </c>
      <c r="CU80" s="39"/>
      <c r="CV80" t="s">
        <v>1481</v>
      </c>
    </row>
    <row r="81" spans="1:100" ht="15.75" thickBot="1" x14ac:dyDescent="0.3">
      <c r="A81" s="5">
        <v>2025</v>
      </c>
      <c r="B81" s="12" t="str">
        <f t="shared" si="6"/>
        <v/>
      </c>
      <c r="C81" s="13"/>
      <c r="E81" s="80"/>
      <c r="F81" s="7"/>
      <c r="G81" s="23" t="str">
        <f t="shared" si="5"/>
        <v/>
      </c>
      <c r="H81" s="12"/>
      <c r="J81" s="56" t="str">
        <f>IFERROR(
IF(
INDEX(allorgs!C$3:C$999,MATCH($I81,allorgs!$B$3:$B$999,0))=0,
"",
INDEX(allorgs!C$3:C$999,MATCH($I81,allorgs!$B$3:$B$999,0))
),
"")</f>
        <v/>
      </c>
      <c r="K81" s="57" t="str">
        <f>IFERROR(
IF(
INDEX(allorgs!D$3:D$999,MATCH($I81,allorgs!$B$3:$B$999,0))=0,
"",
INDEX(allorgs!D$3:D$999,MATCH($I81,allorgs!$B$3:$B$999,0))
),
"")</f>
        <v/>
      </c>
      <c r="L81" s="57" t="str">
        <f>IFERROR(
IF(
INDEX(allorgs!E$3:E$999,MATCH($I81,allorgs!$B$3:$B$999,0))=0,
"",
INDEX(allorgs!E$3:E$999,MATCH($I81,allorgs!$B$3:$B$999,0))
),
"")</f>
        <v/>
      </c>
      <c r="M81" s="58" t="str">
        <f>IFERROR(
IF(
INDEX(allorgs!F$3:F$999,MATCH($I81,allorgs!$B$3:$B$999,0))=0,
"",
INDEX(allorgs!F$3:F$999,MATCH($I81,allorgs!$B$3:$B$999,0))
),
"")</f>
        <v/>
      </c>
      <c r="BO81" s="29" t="str">
        <f>SendingOrgs!D81&amp;SendingOrgs!H81</f>
        <v/>
      </c>
      <c r="BP81" s="30" t="str">
        <f t="shared" si="4"/>
        <v/>
      </c>
      <c r="BX81" s="36"/>
      <c r="BY81" t="s">
        <v>761</v>
      </c>
      <c r="BZ81" s="36"/>
      <c r="CA81" t="s">
        <v>762</v>
      </c>
      <c r="CB81" t="s">
        <v>763</v>
      </c>
      <c r="CC81" t="s">
        <v>1860</v>
      </c>
      <c r="CF81" t="s">
        <v>1977</v>
      </c>
      <c r="CK81" s="36"/>
      <c r="CT81" t="s">
        <v>1321</v>
      </c>
      <c r="CU81" s="39"/>
      <c r="CV81" t="s">
        <v>1323</v>
      </c>
    </row>
    <row r="82" spans="1:100" ht="15.75" thickBot="1" x14ac:dyDescent="0.3">
      <c r="A82" s="5">
        <v>2025</v>
      </c>
      <c r="B82" s="12" t="str">
        <f t="shared" si="6"/>
        <v/>
      </c>
      <c r="C82" s="13"/>
      <c r="E82" s="80"/>
      <c r="F82" s="7"/>
      <c r="G82" s="23" t="str">
        <f t="shared" si="5"/>
        <v/>
      </c>
      <c r="H82" s="12"/>
      <c r="J82" s="56" t="str">
        <f>IFERROR(
IF(
INDEX(allorgs!C$3:C$999,MATCH($I82,allorgs!$B$3:$B$999,0))=0,
"",
INDEX(allorgs!C$3:C$999,MATCH($I82,allorgs!$B$3:$B$999,0))
),
"")</f>
        <v/>
      </c>
      <c r="K82" s="57" t="str">
        <f>IFERROR(
IF(
INDEX(allorgs!D$3:D$999,MATCH($I82,allorgs!$B$3:$B$999,0))=0,
"",
INDEX(allorgs!D$3:D$999,MATCH($I82,allorgs!$B$3:$B$999,0))
),
"")</f>
        <v/>
      </c>
      <c r="L82" s="57" t="str">
        <f>IFERROR(
IF(
INDEX(allorgs!E$3:E$999,MATCH($I82,allorgs!$B$3:$B$999,0))=0,
"",
INDEX(allorgs!E$3:E$999,MATCH($I82,allorgs!$B$3:$B$999,0))
),
"")</f>
        <v/>
      </c>
      <c r="M82" s="58" t="str">
        <f>IFERROR(
IF(
INDEX(allorgs!F$3:F$999,MATCH($I82,allorgs!$B$3:$B$999,0))=0,
"",
INDEX(allorgs!F$3:F$999,MATCH($I82,allorgs!$B$3:$B$999,0))
),
"")</f>
        <v/>
      </c>
      <c r="BO82" s="29" t="str">
        <f>SendingOrgs!D82&amp;SendingOrgs!H82</f>
        <v/>
      </c>
      <c r="BP82" s="30" t="str">
        <f t="shared" si="4"/>
        <v/>
      </c>
      <c r="BX82" s="36"/>
      <c r="BY82" t="s">
        <v>869</v>
      </c>
      <c r="BZ82" s="36"/>
      <c r="CA82" t="s">
        <v>134</v>
      </c>
      <c r="CB82" t="s">
        <v>870</v>
      </c>
      <c r="CC82" t="s">
        <v>1680</v>
      </c>
      <c r="CF82" t="s">
        <v>1978</v>
      </c>
      <c r="CK82" s="36"/>
      <c r="CT82" t="s">
        <v>975</v>
      </c>
      <c r="CU82" s="39"/>
      <c r="CV82" t="s">
        <v>976</v>
      </c>
    </row>
    <row r="83" spans="1:100" ht="15.75" thickBot="1" x14ac:dyDescent="0.3">
      <c r="A83" s="5">
        <v>2025</v>
      </c>
      <c r="B83" s="12" t="str">
        <f t="shared" si="6"/>
        <v/>
      </c>
      <c r="C83" s="13"/>
      <c r="E83" s="80"/>
      <c r="F83" s="7"/>
      <c r="G83" s="23" t="str">
        <f t="shared" si="5"/>
        <v/>
      </c>
      <c r="H83" s="12"/>
      <c r="J83" s="56" t="str">
        <f>IFERROR(
IF(
INDEX(allorgs!C$3:C$999,MATCH($I83,allorgs!$B$3:$B$999,0))=0,
"",
INDEX(allorgs!C$3:C$999,MATCH($I83,allorgs!$B$3:$B$999,0))
),
"")</f>
        <v/>
      </c>
      <c r="K83" s="57" t="str">
        <f>IFERROR(
IF(
INDEX(allorgs!D$3:D$999,MATCH($I83,allorgs!$B$3:$B$999,0))=0,
"",
INDEX(allorgs!D$3:D$999,MATCH($I83,allorgs!$B$3:$B$999,0))
),
"")</f>
        <v/>
      </c>
      <c r="L83" s="57" t="str">
        <f>IFERROR(
IF(
INDEX(allorgs!E$3:E$999,MATCH($I83,allorgs!$B$3:$B$999,0))=0,
"",
INDEX(allorgs!E$3:E$999,MATCH($I83,allorgs!$B$3:$B$999,0))
),
"")</f>
        <v/>
      </c>
      <c r="M83" s="58" t="str">
        <f>IFERROR(
IF(
INDEX(allorgs!F$3:F$999,MATCH($I83,allorgs!$B$3:$B$999,0))=0,
"",
INDEX(allorgs!F$3:F$999,MATCH($I83,allorgs!$B$3:$B$999,0))
),
"")</f>
        <v/>
      </c>
      <c r="BO83" s="29" t="str">
        <f>SendingOrgs!D83&amp;SendingOrgs!H83</f>
        <v/>
      </c>
      <c r="BP83" s="30" t="str">
        <f t="shared" si="4"/>
        <v/>
      </c>
      <c r="BX83" s="36"/>
      <c r="BY83" t="s">
        <v>755</v>
      </c>
      <c r="BZ83" s="36"/>
      <c r="CA83" t="s">
        <v>42</v>
      </c>
      <c r="CB83" t="s">
        <v>756</v>
      </c>
      <c r="CC83" t="s">
        <v>1657</v>
      </c>
      <c r="CF83" t="s">
        <v>1979</v>
      </c>
      <c r="CK83" s="36"/>
      <c r="CT83" s="28" t="s">
        <v>1564</v>
      </c>
      <c r="CU83" s="39"/>
      <c r="CV83" t="s">
        <v>1324</v>
      </c>
    </row>
    <row r="84" spans="1:100" ht="15.75" thickBot="1" x14ac:dyDescent="0.3">
      <c r="A84" s="5">
        <v>2025</v>
      </c>
      <c r="B84" s="12" t="str">
        <f t="shared" si="6"/>
        <v/>
      </c>
      <c r="C84" s="13"/>
      <c r="E84" s="80"/>
      <c r="F84" s="7"/>
      <c r="G84" s="23" t="str">
        <f t="shared" si="5"/>
        <v/>
      </c>
      <c r="H84" s="12"/>
      <c r="J84" s="56" t="str">
        <f>IFERROR(
IF(
INDEX(allorgs!C$3:C$999,MATCH($I84,allorgs!$B$3:$B$999,0))=0,
"",
INDEX(allorgs!C$3:C$999,MATCH($I84,allorgs!$B$3:$B$999,0))
),
"")</f>
        <v/>
      </c>
      <c r="K84" s="57" t="str">
        <f>IFERROR(
IF(
INDEX(allorgs!D$3:D$999,MATCH($I84,allorgs!$B$3:$B$999,0))=0,
"",
INDEX(allorgs!D$3:D$999,MATCH($I84,allorgs!$B$3:$B$999,0))
),
"")</f>
        <v/>
      </c>
      <c r="L84" s="57" t="str">
        <f>IFERROR(
IF(
INDEX(allorgs!E$3:E$999,MATCH($I84,allorgs!$B$3:$B$999,0))=0,
"",
INDEX(allorgs!E$3:E$999,MATCH($I84,allorgs!$B$3:$B$999,0))
),
"")</f>
        <v/>
      </c>
      <c r="M84" s="58" t="str">
        <f>IFERROR(
IF(
INDEX(allorgs!F$3:F$999,MATCH($I84,allorgs!$B$3:$B$999,0))=0,
"",
INDEX(allorgs!F$3:F$999,MATCH($I84,allorgs!$B$3:$B$999,0))
),
"")</f>
        <v/>
      </c>
      <c r="BO84" s="29" t="str">
        <f>SendingOrgs!D84&amp;SendingOrgs!H84</f>
        <v/>
      </c>
      <c r="BP84" s="30" t="str">
        <f t="shared" si="4"/>
        <v/>
      </c>
      <c r="BX84" s="36"/>
      <c r="BY84" t="s">
        <v>1251</v>
      </c>
      <c r="BZ84" s="36"/>
      <c r="CA84" t="s">
        <v>343</v>
      </c>
      <c r="CB84" t="s">
        <v>1252</v>
      </c>
      <c r="CC84" t="s">
        <v>1744</v>
      </c>
      <c r="CF84" t="s">
        <v>1980</v>
      </c>
      <c r="CK84" s="36"/>
      <c r="CT84" t="s">
        <v>1489</v>
      </c>
      <c r="CU84" s="39"/>
      <c r="CV84" t="s">
        <v>1488</v>
      </c>
    </row>
    <row r="85" spans="1:100" ht="15.75" thickBot="1" x14ac:dyDescent="0.3">
      <c r="A85" s="5">
        <v>2025</v>
      </c>
      <c r="B85" s="12" t="str">
        <f t="shared" si="6"/>
        <v/>
      </c>
      <c r="C85" s="13"/>
      <c r="E85" s="80"/>
      <c r="F85" s="7"/>
      <c r="G85" s="23" t="str">
        <f t="shared" si="5"/>
        <v/>
      </c>
      <c r="H85" s="12"/>
      <c r="J85" s="56" t="str">
        <f>IFERROR(
IF(
INDEX(allorgs!C$3:C$999,MATCH($I85,allorgs!$B$3:$B$999,0))=0,
"",
INDEX(allorgs!C$3:C$999,MATCH($I85,allorgs!$B$3:$B$999,0))
),
"")</f>
        <v/>
      </c>
      <c r="K85" s="57" t="str">
        <f>IFERROR(
IF(
INDEX(allorgs!D$3:D$999,MATCH($I85,allorgs!$B$3:$B$999,0))=0,
"",
INDEX(allorgs!D$3:D$999,MATCH($I85,allorgs!$B$3:$B$999,0))
),
"")</f>
        <v/>
      </c>
      <c r="L85" s="57" t="str">
        <f>IFERROR(
IF(
INDEX(allorgs!E$3:E$999,MATCH($I85,allorgs!$B$3:$B$999,0))=0,
"",
INDEX(allorgs!E$3:E$999,MATCH($I85,allorgs!$B$3:$B$999,0))
),
"")</f>
        <v/>
      </c>
      <c r="M85" s="58" t="str">
        <f>IFERROR(
IF(
INDEX(allorgs!F$3:F$999,MATCH($I85,allorgs!$B$3:$B$999,0))=0,
"",
INDEX(allorgs!F$3:F$999,MATCH($I85,allorgs!$B$3:$B$999,0))
),
"")</f>
        <v/>
      </c>
      <c r="BO85" s="29" t="str">
        <f>SendingOrgs!D85&amp;SendingOrgs!H85</f>
        <v/>
      </c>
      <c r="BP85" s="30" t="str">
        <f t="shared" si="4"/>
        <v/>
      </c>
      <c r="BX85" s="36"/>
      <c r="BY85" t="s">
        <v>901</v>
      </c>
      <c r="BZ85" s="36"/>
      <c r="CA85" t="s">
        <v>134</v>
      </c>
      <c r="CB85" t="s">
        <v>902</v>
      </c>
      <c r="CC85" t="s">
        <v>1711</v>
      </c>
      <c r="CF85" t="s">
        <v>1981</v>
      </c>
      <c r="CK85" s="36"/>
      <c r="CT85" s="28" t="s">
        <v>1540</v>
      </c>
      <c r="CU85" s="39"/>
      <c r="CV85" t="s">
        <v>1417</v>
      </c>
    </row>
    <row r="86" spans="1:100" ht="15.75" thickBot="1" x14ac:dyDescent="0.3">
      <c r="A86" s="5">
        <v>2025</v>
      </c>
      <c r="B86" s="12" t="str">
        <f t="shared" si="6"/>
        <v/>
      </c>
      <c r="C86" s="13"/>
      <c r="E86" s="80"/>
      <c r="F86" s="7"/>
      <c r="G86" s="23" t="str">
        <f t="shared" si="5"/>
        <v/>
      </c>
      <c r="H86" s="12"/>
      <c r="J86" s="56" t="str">
        <f>IFERROR(
IF(
INDEX(allorgs!C$3:C$999,MATCH($I86,allorgs!$B$3:$B$999,0))=0,
"",
INDEX(allorgs!C$3:C$999,MATCH($I86,allorgs!$B$3:$B$999,0))
),
"")</f>
        <v/>
      </c>
      <c r="K86" s="57" t="str">
        <f>IFERROR(
IF(
INDEX(allorgs!D$3:D$999,MATCH($I86,allorgs!$B$3:$B$999,0))=0,
"",
INDEX(allorgs!D$3:D$999,MATCH($I86,allorgs!$B$3:$B$999,0))
),
"")</f>
        <v/>
      </c>
      <c r="L86" s="57" t="str">
        <f>IFERROR(
IF(
INDEX(allorgs!E$3:E$999,MATCH($I86,allorgs!$B$3:$B$999,0))=0,
"",
INDEX(allorgs!E$3:E$999,MATCH($I86,allorgs!$B$3:$B$999,0))
),
"")</f>
        <v/>
      </c>
      <c r="M86" s="58" t="str">
        <f>IFERROR(
IF(
INDEX(allorgs!F$3:F$999,MATCH($I86,allorgs!$B$3:$B$999,0))=0,
"",
INDEX(allorgs!F$3:F$999,MATCH($I86,allorgs!$B$3:$B$999,0))
),
"")</f>
        <v/>
      </c>
      <c r="BO86" s="29" t="str">
        <f>SendingOrgs!D86&amp;SendingOrgs!H86</f>
        <v/>
      </c>
      <c r="BP86" s="30" t="str">
        <f t="shared" si="4"/>
        <v/>
      </c>
      <c r="BX86" s="36"/>
      <c r="BY86" t="s">
        <v>1377</v>
      </c>
      <c r="BZ86" s="36"/>
      <c r="CA86" t="s">
        <v>634</v>
      </c>
      <c r="CB86" t="s">
        <v>1378</v>
      </c>
      <c r="CC86" t="s">
        <v>1669</v>
      </c>
      <c r="CF86" t="s">
        <v>1982</v>
      </c>
      <c r="CK86" s="36"/>
      <c r="CT86" s="28" t="s">
        <v>1559</v>
      </c>
      <c r="CU86" s="39"/>
      <c r="CV86" t="s">
        <v>1558</v>
      </c>
    </row>
    <row r="87" spans="1:100" ht="15.75" thickBot="1" x14ac:dyDescent="0.3">
      <c r="A87" s="5">
        <v>2025</v>
      </c>
      <c r="B87" s="12" t="str">
        <f t="shared" si="6"/>
        <v/>
      </c>
      <c r="C87" s="13"/>
      <c r="E87" s="80"/>
      <c r="F87" s="7"/>
      <c r="G87" s="23" t="str">
        <f t="shared" si="5"/>
        <v/>
      </c>
      <c r="H87" s="12"/>
      <c r="J87" s="56" t="str">
        <f>IFERROR(
IF(
INDEX(allorgs!C$3:C$999,MATCH($I87,allorgs!$B$3:$B$999,0))=0,
"",
INDEX(allorgs!C$3:C$999,MATCH($I87,allorgs!$B$3:$B$999,0))
),
"")</f>
        <v/>
      </c>
      <c r="K87" s="57" t="str">
        <f>IFERROR(
IF(
INDEX(allorgs!D$3:D$999,MATCH($I87,allorgs!$B$3:$B$999,0))=0,
"",
INDEX(allorgs!D$3:D$999,MATCH($I87,allorgs!$B$3:$B$999,0))
),
"")</f>
        <v/>
      </c>
      <c r="L87" s="57" t="str">
        <f>IFERROR(
IF(
INDEX(allorgs!E$3:E$999,MATCH($I87,allorgs!$B$3:$B$999,0))=0,
"",
INDEX(allorgs!E$3:E$999,MATCH($I87,allorgs!$B$3:$B$999,0))
),
"")</f>
        <v/>
      </c>
      <c r="M87" s="58" t="str">
        <f>IFERROR(
IF(
INDEX(allorgs!F$3:F$999,MATCH($I87,allorgs!$B$3:$B$999,0))=0,
"",
INDEX(allorgs!F$3:F$999,MATCH($I87,allorgs!$B$3:$B$999,0))
),
"")</f>
        <v/>
      </c>
      <c r="BO87" s="29" t="str">
        <f>SendingOrgs!D87&amp;SendingOrgs!H87</f>
        <v/>
      </c>
      <c r="BP87" s="30" t="str">
        <f t="shared" si="4"/>
        <v/>
      </c>
      <c r="BX87" s="36"/>
      <c r="BY87" t="s">
        <v>1598</v>
      </c>
      <c r="BZ87" s="36"/>
      <c r="CA87" t="s">
        <v>413</v>
      </c>
      <c r="CB87" t="s">
        <v>1025</v>
      </c>
      <c r="CC87" t="s">
        <v>1662</v>
      </c>
      <c r="CF87" t="s">
        <v>1983</v>
      </c>
      <c r="CK87" s="36"/>
      <c r="CT87" t="s">
        <v>1176</v>
      </c>
      <c r="CU87" s="39"/>
      <c r="CV87" t="s">
        <v>1177</v>
      </c>
    </row>
    <row r="88" spans="1:100" ht="15.75" thickBot="1" x14ac:dyDescent="0.3">
      <c r="A88" s="5">
        <v>2025</v>
      </c>
      <c r="B88" s="12" t="str">
        <f t="shared" si="6"/>
        <v/>
      </c>
      <c r="C88" s="13"/>
      <c r="E88" s="80"/>
      <c r="F88" s="7"/>
      <c r="G88" s="23" t="str">
        <f t="shared" si="5"/>
        <v/>
      </c>
      <c r="H88" s="12"/>
      <c r="J88" s="56" t="str">
        <f>IFERROR(
IF(
INDEX(allorgs!C$3:C$999,MATCH($I88,allorgs!$B$3:$B$999,0))=0,
"",
INDEX(allorgs!C$3:C$999,MATCH($I88,allorgs!$B$3:$B$999,0))
),
"")</f>
        <v/>
      </c>
      <c r="K88" s="57" t="str">
        <f>IFERROR(
IF(
INDEX(allorgs!D$3:D$999,MATCH($I88,allorgs!$B$3:$B$999,0))=0,
"",
INDEX(allorgs!D$3:D$999,MATCH($I88,allorgs!$B$3:$B$999,0))
),
"")</f>
        <v/>
      </c>
      <c r="L88" s="57" t="str">
        <f>IFERROR(
IF(
INDEX(allorgs!E$3:E$999,MATCH($I88,allorgs!$B$3:$B$999,0))=0,
"",
INDEX(allorgs!E$3:E$999,MATCH($I88,allorgs!$B$3:$B$999,0))
),
"")</f>
        <v/>
      </c>
      <c r="M88" s="58" t="str">
        <f>IFERROR(
IF(
INDEX(allorgs!F$3:F$999,MATCH($I88,allorgs!$B$3:$B$999,0))=0,
"",
INDEX(allorgs!F$3:F$999,MATCH($I88,allorgs!$B$3:$B$999,0))
),
"")</f>
        <v/>
      </c>
      <c r="BO88" s="29" t="str">
        <f>SendingOrgs!D88&amp;SendingOrgs!H88</f>
        <v/>
      </c>
      <c r="BP88" s="30" t="str">
        <f t="shared" si="4"/>
        <v/>
      </c>
      <c r="BX88" s="36"/>
      <c r="BY88" t="s">
        <v>1024</v>
      </c>
      <c r="BZ88" s="36"/>
      <c r="CA88" t="s">
        <v>122</v>
      </c>
      <c r="CB88" t="s">
        <v>1592</v>
      </c>
      <c r="CC88" t="s">
        <v>1870</v>
      </c>
      <c r="CF88" t="s">
        <v>1984</v>
      </c>
      <c r="CK88" s="36"/>
      <c r="CT88" t="s">
        <v>1472</v>
      </c>
      <c r="CU88" s="39"/>
      <c r="CV88" t="s">
        <v>1471</v>
      </c>
    </row>
    <row r="89" spans="1:100" ht="15.75" thickBot="1" x14ac:dyDescent="0.3">
      <c r="A89" s="5">
        <v>2025</v>
      </c>
      <c r="B89" s="12" t="str">
        <f t="shared" si="6"/>
        <v/>
      </c>
      <c r="C89" s="13"/>
      <c r="E89" s="80"/>
      <c r="F89" s="7"/>
      <c r="G89" s="23" t="str">
        <f t="shared" si="5"/>
        <v/>
      </c>
      <c r="H89" s="12"/>
      <c r="J89" s="56" t="str">
        <f>IFERROR(
IF(
INDEX(allorgs!C$3:C$999,MATCH($I89,allorgs!$B$3:$B$999,0))=0,
"",
INDEX(allorgs!C$3:C$999,MATCH($I89,allorgs!$B$3:$B$999,0))
),
"")</f>
        <v/>
      </c>
      <c r="K89" s="57" t="str">
        <f>IFERROR(
IF(
INDEX(allorgs!D$3:D$999,MATCH($I89,allorgs!$B$3:$B$999,0))=0,
"",
INDEX(allorgs!D$3:D$999,MATCH($I89,allorgs!$B$3:$B$999,0))
),
"")</f>
        <v/>
      </c>
      <c r="L89" s="57" t="str">
        <f>IFERROR(
IF(
INDEX(allorgs!E$3:E$999,MATCH($I89,allorgs!$B$3:$B$999,0))=0,
"",
INDEX(allorgs!E$3:E$999,MATCH($I89,allorgs!$B$3:$B$999,0))
),
"")</f>
        <v/>
      </c>
      <c r="M89" s="58" t="str">
        <f>IFERROR(
IF(
INDEX(allorgs!F$3:F$999,MATCH($I89,allorgs!$B$3:$B$999,0))=0,
"",
INDEX(allorgs!F$3:F$999,MATCH($I89,allorgs!$B$3:$B$999,0))
),
"")</f>
        <v/>
      </c>
      <c r="BO89" s="29" t="str">
        <f>SendingOrgs!D89&amp;SendingOrgs!H89</f>
        <v/>
      </c>
      <c r="BP89" s="30" t="str">
        <f t="shared" si="4"/>
        <v/>
      </c>
      <c r="BX89" s="36"/>
      <c r="BY89" t="s">
        <v>925</v>
      </c>
      <c r="BZ89" s="36"/>
      <c r="CA89" t="s">
        <v>117</v>
      </c>
      <c r="CB89" t="s">
        <v>926</v>
      </c>
      <c r="CC89" t="s">
        <v>1789</v>
      </c>
      <c r="CF89" t="s">
        <v>1985</v>
      </c>
      <c r="CK89" s="36"/>
      <c r="CT89" t="s">
        <v>794</v>
      </c>
      <c r="CU89" s="39"/>
      <c r="CV89" t="s">
        <v>795</v>
      </c>
    </row>
    <row r="90" spans="1:100" ht="15.75" thickBot="1" x14ac:dyDescent="0.3">
      <c r="A90" s="5">
        <v>2025</v>
      </c>
      <c r="B90" s="12" t="str">
        <f t="shared" si="6"/>
        <v/>
      </c>
      <c r="C90" s="13"/>
      <c r="E90" s="80"/>
      <c r="F90" s="7"/>
      <c r="G90" s="23" t="str">
        <f t="shared" si="5"/>
        <v/>
      </c>
      <c r="H90" s="12"/>
      <c r="J90" s="56" t="str">
        <f>IFERROR(
IF(
INDEX(allorgs!C$3:C$999,MATCH($I90,allorgs!$B$3:$B$999,0))=0,
"",
INDEX(allorgs!C$3:C$999,MATCH($I90,allorgs!$B$3:$B$999,0))
),
"")</f>
        <v/>
      </c>
      <c r="K90" s="57" t="str">
        <f>IFERROR(
IF(
INDEX(allorgs!D$3:D$999,MATCH($I90,allorgs!$B$3:$B$999,0))=0,
"",
INDEX(allorgs!D$3:D$999,MATCH($I90,allorgs!$B$3:$B$999,0))
),
"")</f>
        <v/>
      </c>
      <c r="L90" s="57" t="str">
        <f>IFERROR(
IF(
INDEX(allorgs!E$3:E$999,MATCH($I90,allorgs!$B$3:$B$999,0))=0,
"",
INDEX(allorgs!E$3:E$999,MATCH($I90,allorgs!$B$3:$B$999,0))
),
"")</f>
        <v/>
      </c>
      <c r="M90" s="58" t="str">
        <f>IFERROR(
IF(
INDEX(allorgs!F$3:F$999,MATCH($I90,allorgs!$B$3:$B$999,0))=0,
"",
INDEX(allorgs!F$3:F$999,MATCH($I90,allorgs!$B$3:$B$999,0))
),
"")</f>
        <v/>
      </c>
      <c r="BO90" s="29" t="str">
        <f>SendingOrgs!D90&amp;SendingOrgs!H90</f>
        <v/>
      </c>
      <c r="BP90" s="30" t="str">
        <f t="shared" si="4"/>
        <v/>
      </c>
      <c r="BX90" s="36"/>
      <c r="BY90" t="s">
        <v>887</v>
      </c>
      <c r="BZ90" s="36"/>
      <c r="CA90" t="s">
        <v>134</v>
      </c>
      <c r="CB90" t="s">
        <v>888</v>
      </c>
      <c r="CC90" t="s">
        <v>1790</v>
      </c>
      <c r="CF90" t="s">
        <v>1986</v>
      </c>
      <c r="CK90" s="36"/>
      <c r="CT90" t="s">
        <v>1047</v>
      </c>
      <c r="CU90" s="39"/>
      <c r="CV90" t="s">
        <v>1049</v>
      </c>
    </row>
    <row r="91" spans="1:100" ht="15.75" thickBot="1" x14ac:dyDescent="0.3">
      <c r="A91" s="5">
        <v>2025</v>
      </c>
      <c r="B91" s="12" t="str">
        <f t="shared" si="6"/>
        <v/>
      </c>
      <c r="C91" s="13"/>
      <c r="E91" s="80"/>
      <c r="F91" s="7"/>
      <c r="G91" s="23" t="str">
        <f t="shared" si="5"/>
        <v/>
      </c>
      <c r="H91" s="12"/>
      <c r="J91" s="56" t="str">
        <f>IFERROR(
IF(
INDEX(allorgs!C$3:C$999,MATCH($I91,allorgs!$B$3:$B$999,0))=0,
"",
INDEX(allorgs!C$3:C$999,MATCH($I91,allorgs!$B$3:$B$999,0))
),
"")</f>
        <v/>
      </c>
      <c r="K91" s="57" t="str">
        <f>IFERROR(
IF(
INDEX(allorgs!D$3:D$999,MATCH($I91,allorgs!$B$3:$B$999,0))=0,
"",
INDEX(allorgs!D$3:D$999,MATCH($I91,allorgs!$B$3:$B$999,0))
),
"")</f>
        <v/>
      </c>
      <c r="L91" s="57" t="str">
        <f>IFERROR(
IF(
INDEX(allorgs!E$3:E$999,MATCH($I91,allorgs!$B$3:$B$999,0))=0,
"",
INDEX(allorgs!E$3:E$999,MATCH($I91,allorgs!$B$3:$B$999,0))
),
"")</f>
        <v/>
      </c>
      <c r="M91" s="58" t="str">
        <f>IFERROR(
IF(
INDEX(allorgs!F$3:F$999,MATCH($I91,allorgs!$B$3:$B$999,0))=0,
"",
INDEX(allorgs!F$3:F$999,MATCH($I91,allorgs!$B$3:$B$999,0))
),
"")</f>
        <v/>
      </c>
      <c r="BO91" s="29" t="str">
        <f>SendingOrgs!D91&amp;SendingOrgs!H91</f>
        <v/>
      </c>
      <c r="BP91" s="30" t="str">
        <f t="shared" si="4"/>
        <v/>
      </c>
      <c r="BX91" s="36"/>
      <c r="BY91" t="s">
        <v>889</v>
      </c>
      <c r="BZ91" s="36"/>
      <c r="CA91" t="s">
        <v>619</v>
      </c>
      <c r="CB91" t="s">
        <v>890</v>
      </c>
      <c r="CC91" t="s">
        <v>1791</v>
      </c>
      <c r="CF91" t="s">
        <v>1987</v>
      </c>
      <c r="CK91" s="36"/>
      <c r="CT91" t="s">
        <v>946</v>
      </c>
      <c r="CU91" s="39"/>
      <c r="CV91" t="s">
        <v>947</v>
      </c>
    </row>
    <row r="92" spans="1:100" ht="15.75" thickBot="1" x14ac:dyDescent="0.3">
      <c r="A92" s="5">
        <v>2025</v>
      </c>
      <c r="B92" s="12" t="str">
        <f t="shared" si="6"/>
        <v/>
      </c>
      <c r="C92" s="13"/>
      <c r="E92" s="80"/>
      <c r="F92" s="7"/>
      <c r="G92" s="23" t="str">
        <f t="shared" si="5"/>
        <v/>
      </c>
      <c r="H92" s="12"/>
      <c r="J92" s="56" t="str">
        <f>IFERROR(
IF(
INDEX(allorgs!C$3:C$999,MATCH($I92,allorgs!$B$3:$B$999,0))=0,
"",
INDEX(allorgs!C$3:C$999,MATCH($I92,allorgs!$B$3:$B$999,0))
),
"")</f>
        <v/>
      </c>
      <c r="K92" s="57" t="str">
        <f>IFERROR(
IF(
INDEX(allorgs!D$3:D$999,MATCH($I92,allorgs!$B$3:$B$999,0))=0,
"",
INDEX(allorgs!D$3:D$999,MATCH($I92,allorgs!$B$3:$B$999,0))
),
"")</f>
        <v/>
      </c>
      <c r="L92" s="57" t="str">
        <f>IFERROR(
IF(
INDEX(allorgs!E$3:E$999,MATCH($I92,allorgs!$B$3:$B$999,0))=0,
"",
INDEX(allorgs!E$3:E$999,MATCH($I92,allorgs!$B$3:$B$999,0))
),
"")</f>
        <v/>
      </c>
      <c r="M92" s="58" t="str">
        <f>IFERROR(
IF(
INDEX(allorgs!F$3:F$999,MATCH($I92,allorgs!$B$3:$B$999,0))=0,
"",
INDEX(allorgs!F$3:F$999,MATCH($I92,allorgs!$B$3:$B$999,0))
),
"")</f>
        <v/>
      </c>
      <c r="BO92" s="29" t="str">
        <f>SendingOrgs!D92&amp;SendingOrgs!H92</f>
        <v/>
      </c>
      <c r="BP92" s="30" t="str">
        <f t="shared" si="4"/>
        <v/>
      </c>
      <c r="BX92" s="36"/>
      <c r="BY92" t="s">
        <v>913</v>
      </c>
      <c r="BZ92" s="36"/>
      <c r="CA92" t="s">
        <v>615</v>
      </c>
      <c r="CB92" t="s">
        <v>914</v>
      </c>
      <c r="CC92" t="s">
        <v>1792</v>
      </c>
      <c r="CF92" t="s">
        <v>1988</v>
      </c>
      <c r="CK92" s="36"/>
      <c r="CT92" t="s">
        <v>704</v>
      </c>
      <c r="CU92" s="39"/>
      <c r="CV92" t="s">
        <v>705</v>
      </c>
    </row>
    <row r="93" spans="1:100" ht="15.75" thickBot="1" x14ac:dyDescent="0.3">
      <c r="A93" s="5">
        <v>2025</v>
      </c>
      <c r="B93" s="12" t="str">
        <f t="shared" si="6"/>
        <v/>
      </c>
      <c r="C93" s="13"/>
      <c r="E93" s="80"/>
      <c r="F93" s="7"/>
      <c r="G93" s="23" t="str">
        <f t="shared" si="5"/>
        <v/>
      </c>
      <c r="H93" s="12"/>
      <c r="J93" s="56" t="str">
        <f>IFERROR(
IF(
INDEX(allorgs!C$3:C$999,MATCH($I93,allorgs!$B$3:$B$999,0))=0,
"",
INDEX(allorgs!C$3:C$999,MATCH($I93,allorgs!$B$3:$B$999,0))
),
"")</f>
        <v/>
      </c>
      <c r="K93" s="57" t="str">
        <f>IFERROR(
IF(
INDEX(allorgs!D$3:D$999,MATCH($I93,allorgs!$B$3:$B$999,0))=0,
"",
INDEX(allorgs!D$3:D$999,MATCH($I93,allorgs!$B$3:$B$999,0))
),
"")</f>
        <v/>
      </c>
      <c r="L93" s="57" t="str">
        <f>IFERROR(
IF(
INDEX(allorgs!E$3:E$999,MATCH($I93,allorgs!$B$3:$B$999,0))=0,
"",
INDEX(allorgs!E$3:E$999,MATCH($I93,allorgs!$B$3:$B$999,0))
),
"")</f>
        <v/>
      </c>
      <c r="M93" s="58" t="str">
        <f>IFERROR(
IF(
INDEX(allorgs!F$3:F$999,MATCH($I93,allorgs!$B$3:$B$999,0))=0,
"",
INDEX(allorgs!F$3:F$999,MATCH($I93,allorgs!$B$3:$B$999,0))
),
"")</f>
        <v/>
      </c>
      <c r="BO93" s="29" t="str">
        <f>SendingOrgs!D93&amp;SendingOrgs!H93</f>
        <v/>
      </c>
      <c r="BP93" s="30" t="str">
        <f t="shared" si="4"/>
        <v/>
      </c>
      <c r="BX93" s="36"/>
      <c r="BY93" t="s">
        <v>1149</v>
      </c>
      <c r="BZ93" s="36"/>
      <c r="CA93" t="s">
        <v>255</v>
      </c>
      <c r="CB93" t="s">
        <v>1150</v>
      </c>
      <c r="CC93" t="s">
        <v>1832</v>
      </c>
      <c r="CF93" t="s">
        <v>1989</v>
      </c>
      <c r="CK93" s="36"/>
      <c r="CT93" t="s">
        <v>848</v>
      </c>
      <c r="CU93" s="39"/>
      <c r="CV93" t="s">
        <v>849</v>
      </c>
    </row>
    <row r="94" spans="1:100" ht="15.75" thickBot="1" x14ac:dyDescent="0.3">
      <c r="A94" s="5">
        <v>2025</v>
      </c>
      <c r="B94" s="12" t="str">
        <f t="shared" si="6"/>
        <v/>
      </c>
      <c r="C94" s="13"/>
      <c r="E94" s="80"/>
      <c r="F94" s="7"/>
      <c r="G94" s="23" t="str">
        <f t="shared" si="5"/>
        <v/>
      </c>
      <c r="H94" s="12"/>
      <c r="J94" s="56" t="str">
        <f>IFERROR(
IF(
INDEX(allorgs!C$3:C$999,MATCH($I94,allorgs!$B$3:$B$999,0))=0,
"",
INDEX(allorgs!C$3:C$999,MATCH($I94,allorgs!$B$3:$B$999,0))
),
"")</f>
        <v/>
      </c>
      <c r="K94" s="57" t="str">
        <f>IFERROR(
IF(
INDEX(allorgs!D$3:D$999,MATCH($I94,allorgs!$B$3:$B$999,0))=0,
"",
INDEX(allorgs!D$3:D$999,MATCH($I94,allorgs!$B$3:$B$999,0))
),
"")</f>
        <v/>
      </c>
      <c r="L94" s="57" t="str">
        <f>IFERROR(
IF(
INDEX(allorgs!E$3:E$999,MATCH($I94,allorgs!$B$3:$B$999,0))=0,
"",
INDEX(allorgs!E$3:E$999,MATCH($I94,allorgs!$B$3:$B$999,0))
),
"")</f>
        <v/>
      </c>
      <c r="M94" s="58" t="str">
        <f>IFERROR(
IF(
INDEX(allorgs!F$3:F$999,MATCH($I94,allorgs!$B$3:$B$999,0))=0,
"",
INDEX(allorgs!F$3:F$999,MATCH($I94,allorgs!$B$3:$B$999,0))
),
"")</f>
        <v/>
      </c>
      <c r="BO94" s="29" t="str">
        <f>SendingOrgs!D94&amp;SendingOrgs!H94</f>
        <v/>
      </c>
      <c r="BP94" s="30" t="str">
        <f t="shared" si="4"/>
        <v/>
      </c>
      <c r="BX94" s="36"/>
      <c r="BY94" t="s">
        <v>1199</v>
      </c>
      <c r="BZ94" s="36"/>
      <c r="CA94" t="s">
        <v>648</v>
      </c>
      <c r="CB94" t="s">
        <v>1200</v>
      </c>
      <c r="CC94" t="s">
        <v>1702</v>
      </c>
      <c r="CF94" t="s">
        <v>1990</v>
      </c>
      <c r="CK94" s="36"/>
      <c r="CT94" t="s">
        <v>1525</v>
      </c>
      <c r="CU94" s="39"/>
      <c r="CV94" t="s">
        <v>1524</v>
      </c>
    </row>
    <row r="95" spans="1:100" ht="15.75" thickBot="1" x14ac:dyDescent="0.3">
      <c r="A95" s="5">
        <v>2025</v>
      </c>
      <c r="B95" s="12" t="str">
        <f t="shared" si="6"/>
        <v/>
      </c>
      <c r="C95" s="13"/>
      <c r="E95" s="80"/>
      <c r="F95" s="7"/>
      <c r="G95" s="23" t="str">
        <f t="shared" si="5"/>
        <v/>
      </c>
      <c r="H95" s="12"/>
      <c r="J95" s="56" t="str">
        <f>IFERROR(
IF(
INDEX(allorgs!C$3:C$999,MATCH($I95,allorgs!$B$3:$B$999,0))=0,
"",
INDEX(allorgs!C$3:C$999,MATCH($I95,allorgs!$B$3:$B$999,0))
),
"")</f>
        <v/>
      </c>
      <c r="K95" s="57" t="str">
        <f>IFERROR(
IF(
INDEX(allorgs!D$3:D$999,MATCH($I95,allorgs!$B$3:$B$999,0))=0,
"",
INDEX(allorgs!D$3:D$999,MATCH($I95,allorgs!$B$3:$B$999,0))
),
"")</f>
        <v/>
      </c>
      <c r="L95" s="57" t="str">
        <f>IFERROR(
IF(
INDEX(allorgs!E$3:E$999,MATCH($I95,allorgs!$B$3:$B$999,0))=0,
"",
INDEX(allorgs!E$3:E$999,MATCH($I95,allorgs!$B$3:$B$999,0))
),
"")</f>
        <v/>
      </c>
      <c r="M95" s="58" t="str">
        <f>IFERROR(
IF(
INDEX(allorgs!F$3:F$999,MATCH($I95,allorgs!$B$3:$B$999,0))=0,
"",
INDEX(allorgs!F$3:F$999,MATCH($I95,allorgs!$B$3:$B$999,0))
),
"")</f>
        <v/>
      </c>
      <c r="BO95" s="29" t="str">
        <f>SendingOrgs!D95&amp;SendingOrgs!H95</f>
        <v/>
      </c>
      <c r="BP95" s="30" t="str">
        <f t="shared" si="4"/>
        <v/>
      </c>
      <c r="BX95" s="36"/>
      <c r="BY95" t="s">
        <v>676</v>
      </c>
      <c r="BZ95" s="36"/>
      <c r="CA95" t="s">
        <v>677</v>
      </c>
      <c r="CB95" t="s">
        <v>678</v>
      </c>
      <c r="CC95" t="s">
        <v>1811</v>
      </c>
      <c r="CF95" t="s">
        <v>1991</v>
      </c>
      <c r="CK95" s="36"/>
      <c r="CT95" t="s">
        <v>777</v>
      </c>
      <c r="CU95" s="39"/>
      <c r="CV95" t="s">
        <v>778</v>
      </c>
    </row>
    <row r="96" spans="1:100" ht="15.75" thickBot="1" x14ac:dyDescent="0.3">
      <c r="A96" s="5">
        <v>2025</v>
      </c>
      <c r="B96" s="12" t="str">
        <f t="shared" si="6"/>
        <v/>
      </c>
      <c r="C96" s="13"/>
      <c r="E96" s="80"/>
      <c r="F96" s="7"/>
      <c r="G96" s="23" t="str">
        <f t="shared" si="5"/>
        <v/>
      </c>
      <c r="H96" s="12"/>
      <c r="J96" s="56" t="str">
        <f>IFERROR(
IF(
INDEX(allorgs!C$3:C$999,MATCH($I96,allorgs!$B$3:$B$999,0))=0,
"",
INDEX(allorgs!C$3:C$999,MATCH($I96,allorgs!$B$3:$B$999,0))
),
"")</f>
        <v/>
      </c>
      <c r="K96" s="57" t="str">
        <f>IFERROR(
IF(
INDEX(allorgs!D$3:D$999,MATCH($I96,allorgs!$B$3:$B$999,0))=0,
"",
INDEX(allorgs!D$3:D$999,MATCH($I96,allorgs!$B$3:$B$999,0))
),
"")</f>
        <v/>
      </c>
      <c r="L96" s="57" t="str">
        <f>IFERROR(
IF(
INDEX(allorgs!E$3:E$999,MATCH($I96,allorgs!$B$3:$B$999,0))=0,
"",
INDEX(allorgs!E$3:E$999,MATCH($I96,allorgs!$B$3:$B$999,0))
),
"")</f>
        <v/>
      </c>
      <c r="M96" s="58" t="str">
        <f>IFERROR(
IF(
INDEX(allorgs!F$3:F$999,MATCH($I96,allorgs!$B$3:$B$999,0))=0,
"",
INDEX(allorgs!F$3:F$999,MATCH($I96,allorgs!$B$3:$B$999,0))
),
"")</f>
        <v/>
      </c>
      <c r="BO96" s="29" t="str">
        <f>SendingOrgs!D96&amp;SendingOrgs!H96</f>
        <v/>
      </c>
      <c r="BP96" s="30" t="str">
        <f t="shared" si="4"/>
        <v/>
      </c>
      <c r="BX96" s="36"/>
      <c r="BY96" t="s">
        <v>996</v>
      </c>
      <c r="BZ96" s="36"/>
      <c r="CA96" t="s">
        <v>994</v>
      </c>
      <c r="CB96" t="s">
        <v>997</v>
      </c>
      <c r="CC96" t="s">
        <v>1737</v>
      </c>
      <c r="CF96" t="s">
        <v>1992</v>
      </c>
      <c r="CK96" s="36"/>
      <c r="CT96" t="s">
        <v>1474</v>
      </c>
      <c r="CU96" s="39"/>
      <c r="CV96" t="s">
        <v>1473</v>
      </c>
    </row>
    <row r="97" spans="1:100" ht="15.75" thickBot="1" x14ac:dyDescent="0.3">
      <c r="A97" s="5">
        <v>2025</v>
      </c>
      <c r="B97" s="12" t="str">
        <f t="shared" si="6"/>
        <v/>
      </c>
      <c r="C97" s="13"/>
      <c r="E97" s="80"/>
      <c r="F97" s="7"/>
      <c r="G97" s="23" t="str">
        <f t="shared" si="5"/>
        <v/>
      </c>
      <c r="H97" s="12"/>
      <c r="J97" s="56" t="str">
        <f>IFERROR(
IF(
INDEX(allorgs!C$3:C$999,MATCH($I97,allorgs!$B$3:$B$999,0))=0,
"",
INDEX(allorgs!C$3:C$999,MATCH($I97,allorgs!$B$3:$B$999,0))
),
"")</f>
        <v/>
      </c>
      <c r="K97" s="57" t="str">
        <f>IFERROR(
IF(
INDEX(allorgs!D$3:D$999,MATCH($I97,allorgs!$B$3:$B$999,0))=0,
"",
INDEX(allorgs!D$3:D$999,MATCH($I97,allorgs!$B$3:$B$999,0))
),
"")</f>
        <v/>
      </c>
      <c r="L97" s="57" t="str">
        <f>IFERROR(
IF(
INDEX(allorgs!E$3:E$999,MATCH($I97,allorgs!$B$3:$B$999,0))=0,
"",
INDEX(allorgs!E$3:E$999,MATCH($I97,allorgs!$B$3:$B$999,0))
),
"")</f>
        <v/>
      </c>
      <c r="M97" s="58" t="str">
        <f>IFERROR(
IF(
INDEX(allorgs!F$3:F$999,MATCH($I97,allorgs!$B$3:$B$999,0))=0,
"",
INDEX(allorgs!F$3:F$999,MATCH($I97,allorgs!$B$3:$B$999,0))
),
"")</f>
        <v/>
      </c>
      <c r="BO97" s="29" t="str">
        <f>SendingOrgs!D97&amp;SendingOrgs!H97</f>
        <v/>
      </c>
      <c r="BP97" s="30" t="str">
        <f t="shared" si="4"/>
        <v/>
      </c>
      <c r="BX97" s="36"/>
      <c r="BY97" t="s">
        <v>1248</v>
      </c>
      <c r="BZ97" s="36"/>
      <c r="CA97" t="s">
        <v>648</v>
      </c>
      <c r="CB97" t="s">
        <v>1249</v>
      </c>
      <c r="CC97" t="s">
        <v>1763</v>
      </c>
      <c r="CF97" t="s">
        <v>1993</v>
      </c>
      <c r="CK97" s="36"/>
      <c r="CT97" t="s">
        <v>1116</v>
      </c>
      <c r="CU97" s="39"/>
      <c r="CV97" t="s">
        <v>1117</v>
      </c>
    </row>
    <row r="98" spans="1:100" ht="15.75" thickBot="1" x14ac:dyDescent="0.3">
      <c r="A98" s="5">
        <v>2025</v>
      </c>
      <c r="B98" s="12" t="str">
        <f t="shared" si="6"/>
        <v/>
      </c>
      <c r="C98" s="13"/>
      <c r="E98" s="80"/>
      <c r="F98" s="7"/>
      <c r="G98" s="23" t="str">
        <f t="shared" si="5"/>
        <v/>
      </c>
      <c r="H98" s="12"/>
      <c r="J98" s="56" t="str">
        <f>IFERROR(
IF(
INDEX(allorgs!C$3:C$999,MATCH($I98,allorgs!$B$3:$B$999,0))=0,
"",
INDEX(allorgs!C$3:C$999,MATCH($I98,allorgs!$B$3:$B$999,0))
),
"")</f>
        <v/>
      </c>
      <c r="K98" s="57" t="str">
        <f>IFERROR(
IF(
INDEX(allorgs!D$3:D$999,MATCH($I98,allorgs!$B$3:$B$999,0))=0,
"",
INDEX(allorgs!D$3:D$999,MATCH($I98,allorgs!$B$3:$B$999,0))
),
"")</f>
        <v/>
      </c>
      <c r="L98" s="57" t="str">
        <f>IFERROR(
IF(
INDEX(allorgs!E$3:E$999,MATCH($I98,allorgs!$B$3:$B$999,0))=0,
"",
INDEX(allorgs!E$3:E$999,MATCH($I98,allorgs!$B$3:$B$999,0))
),
"")</f>
        <v/>
      </c>
      <c r="M98" s="58" t="str">
        <f>IFERROR(
IF(
INDEX(allorgs!F$3:F$999,MATCH($I98,allorgs!$B$3:$B$999,0))=0,
"",
INDEX(allorgs!F$3:F$999,MATCH($I98,allorgs!$B$3:$B$999,0))
),
"")</f>
        <v/>
      </c>
      <c r="BO98" s="29" t="str">
        <f>SendingOrgs!D98&amp;SendingOrgs!H98</f>
        <v/>
      </c>
      <c r="BP98" s="30" t="str">
        <f t="shared" si="4"/>
        <v/>
      </c>
      <c r="BX98" s="36"/>
      <c r="BY98" t="s">
        <v>1000</v>
      </c>
      <c r="BZ98" s="36"/>
      <c r="CA98" t="s">
        <v>1001</v>
      </c>
      <c r="CB98" t="s">
        <v>1002</v>
      </c>
      <c r="CC98" t="s">
        <v>1769</v>
      </c>
      <c r="CF98" t="s">
        <v>1994</v>
      </c>
      <c r="CK98" s="36"/>
      <c r="CT98" t="s">
        <v>741</v>
      </c>
      <c r="CU98" s="39"/>
      <c r="CV98" t="s">
        <v>742</v>
      </c>
    </row>
    <row r="99" spans="1:100" ht="15.75" thickBot="1" x14ac:dyDescent="0.3">
      <c r="A99" s="5">
        <v>2025</v>
      </c>
      <c r="B99" s="12" t="str">
        <f t="shared" si="6"/>
        <v/>
      </c>
      <c r="C99" s="13"/>
      <c r="E99" s="80"/>
      <c r="F99" s="7"/>
      <c r="G99" s="23" t="str">
        <f t="shared" si="5"/>
        <v/>
      </c>
      <c r="H99" s="12"/>
      <c r="J99" s="56" t="str">
        <f>IFERROR(
IF(
INDEX(allorgs!C$3:C$999,MATCH($I99,allorgs!$B$3:$B$999,0))=0,
"",
INDEX(allorgs!C$3:C$999,MATCH($I99,allorgs!$B$3:$B$999,0))
),
"")</f>
        <v/>
      </c>
      <c r="K99" s="57" t="str">
        <f>IFERROR(
IF(
INDEX(allorgs!D$3:D$999,MATCH($I99,allorgs!$B$3:$B$999,0))=0,
"",
INDEX(allorgs!D$3:D$999,MATCH($I99,allorgs!$B$3:$B$999,0))
),
"")</f>
        <v/>
      </c>
      <c r="L99" s="57" t="str">
        <f>IFERROR(
IF(
INDEX(allorgs!E$3:E$999,MATCH($I99,allorgs!$B$3:$B$999,0))=0,
"",
INDEX(allorgs!E$3:E$999,MATCH($I99,allorgs!$B$3:$B$999,0))
),
"")</f>
        <v/>
      </c>
      <c r="M99" s="58" t="str">
        <f>IFERROR(
IF(
INDEX(allorgs!F$3:F$999,MATCH($I99,allorgs!$B$3:$B$999,0))=0,
"",
INDEX(allorgs!F$3:F$999,MATCH($I99,allorgs!$B$3:$B$999,0))
),
"")</f>
        <v/>
      </c>
      <c r="BO99" s="29" t="str">
        <f>SendingOrgs!D99&amp;SendingOrgs!H99</f>
        <v/>
      </c>
      <c r="BP99" s="30" t="str">
        <f t="shared" si="4"/>
        <v/>
      </c>
      <c r="BX99" s="36"/>
      <c r="BY99" t="s">
        <v>1022</v>
      </c>
      <c r="BZ99" s="36"/>
      <c r="CA99" t="s">
        <v>134</v>
      </c>
      <c r="CB99" t="s">
        <v>1023</v>
      </c>
      <c r="CC99" t="s">
        <v>1829</v>
      </c>
      <c r="CF99" t="s">
        <v>1995</v>
      </c>
      <c r="CK99" s="36"/>
      <c r="CT99" s="28" t="s">
        <v>1551</v>
      </c>
      <c r="CU99" s="39"/>
      <c r="CV99" t="s">
        <v>1550</v>
      </c>
    </row>
    <row r="100" spans="1:100" ht="15.75" thickBot="1" x14ac:dyDescent="0.3">
      <c r="A100" s="5">
        <v>2025</v>
      </c>
      <c r="B100" s="12" t="str">
        <f t="shared" si="6"/>
        <v/>
      </c>
      <c r="C100" s="13"/>
      <c r="E100" s="80"/>
      <c r="F100" s="7"/>
      <c r="G100" s="23" t="str">
        <f t="shared" si="5"/>
        <v/>
      </c>
      <c r="H100" s="12"/>
      <c r="J100" s="56" t="str">
        <f>IFERROR(
IF(
INDEX(allorgs!C$3:C$999,MATCH($I100,allorgs!$B$3:$B$999,0))=0,
"",
INDEX(allorgs!C$3:C$999,MATCH($I100,allorgs!$B$3:$B$999,0))
),
"")</f>
        <v/>
      </c>
      <c r="K100" s="57" t="str">
        <f>IFERROR(
IF(
INDEX(allorgs!D$3:D$999,MATCH($I100,allorgs!$B$3:$B$999,0))=0,
"",
INDEX(allorgs!D$3:D$999,MATCH($I100,allorgs!$B$3:$B$999,0))
),
"")</f>
        <v/>
      </c>
      <c r="L100" s="57" t="str">
        <f>IFERROR(
IF(
INDEX(allorgs!E$3:E$999,MATCH($I100,allorgs!$B$3:$B$999,0))=0,
"",
INDEX(allorgs!E$3:E$999,MATCH($I100,allorgs!$B$3:$B$999,0))
),
"")</f>
        <v/>
      </c>
      <c r="M100" s="58" t="str">
        <f>IFERROR(
IF(
INDEX(allorgs!F$3:F$999,MATCH($I100,allorgs!$B$3:$B$999,0))=0,
"",
INDEX(allorgs!F$3:F$999,MATCH($I100,allorgs!$B$3:$B$999,0))
),
"")</f>
        <v/>
      </c>
      <c r="BO100" s="29" t="str">
        <f>SendingOrgs!D100&amp;SendingOrgs!H100</f>
        <v/>
      </c>
      <c r="BP100" s="30" t="str">
        <f t="shared" ref="BP100:BP102" si="7">IFERROR(INDEX($BL$2:$BL$21,MATCH(BO100,$BK$2:$BK$21,0)),"")</f>
        <v/>
      </c>
      <c r="BX100" s="36"/>
      <c r="BY100" t="s">
        <v>1632</v>
      </c>
      <c r="BZ100" s="36"/>
      <c r="CA100" t="s">
        <v>70</v>
      </c>
      <c r="CB100" t="s">
        <v>1589</v>
      </c>
      <c r="CC100" t="s">
        <v>1849</v>
      </c>
      <c r="CF100" t="s">
        <v>1996</v>
      </c>
      <c r="CK100" s="36"/>
      <c r="CT100" t="s">
        <v>1059</v>
      </c>
      <c r="CU100" s="39"/>
      <c r="CV100" t="s">
        <v>1061</v>
      </c>
    </row>
    <row r="101" spans="1:100" ht="15.75" thickBot="1" x14ac:dyDescent="0.3">
      <c r="A101" s="5">
        <v>2025</v>
      </c>
      <c r="B101" s="12" t="str">
        <f t="shared" si="6"/>
        <v/>
      </c>
      <c r="C101" s="13"/>
      <c r="E101" s="80"/>
      <c r="F101" s="7"/>
      <c r="G101" s="23" t="str">
        <f t="shared" si="5"/>
        <v/>
      </c>
      <c r="H101" s="12"/>
      <c r="J101" s="56" t="str">
        <f>IFERROR(
IF(
INDEX(allorgs!C$3:C$999,MATCH($I101,allorgs!$B$3:$B$999,0))=0,
"",
INDEX(allorgs!C$3:C$999,MATCH($I101,allorgs!$B$3:$B$999,0))
),
"")</f>
        <v/>
      </c>
      <c r="K101" s="57" t="str">
        <f>IFERROR(
IF(
INDEX(allorgs!D$3:D$999,MATCH($I101,allorgs!$B$3:$B$999,0))=0,
"",
INDEX(allorgs!D$3:D$999,MATCH($I101,allorgs!$B$3:$B$999,0))
),
"")</f>
        <v/>
      </c>
      <c r="L101" s="57" t="str">
        <f>IFERROR(
IF(
INDEX(allorgs!E$3:E$999,MATCH($I101,allorgs!$B$3:$B$999,0))=0,
"",
INDEX(allorgs!E$3:E$999,MATCH($I101,allorgs!$B$3:$B$999,0))
),
"")</f>
        <v/>
      </c>
      <c r="M101" s="58" t="str">
        <f>IFERROR(
IF(
INDEX(allorgs!F$3:F$999,MATCH($I101,allorgs!$B$3:$B$999,0))=0,
"",
INDEX(allorgs!F$3:F$999,MATCH($I101,allorgs!$B$3:$B$999,0))
),
"")</f>
        <v/>
      </c>
      <c r="BO101" s="29" t="str">
        <f>SendingOrgs!D101&amp;SendingOrgs!H101</f>
        <v/>
      </c>
      <c r="BP101" s="30" t="str">
        <f t="shared" si="7"/>
        <v/>
      </c>
      <c r="BX101" s="36"/>
      <c r="BY101" t="s">
        <v>1141</v>
      </c>
      <c r="BZ101" s="36"/>
      <c r="CA101" t="s">
        <v>245</v>
      </c>
      <c r="CB101" t="s">
        <v>1142</v>
      </c>
      <c r="CC101" t="s">
        <v>1795</v>
      </c>
      <c r="CF101" t="s">
        <v>1997</v>
      </c>
      <c r="CK101" s="36"/>
      <c r="CT101" t="s">
        <v>774</v>
      </c>
      <c r="CU101" s="39"/>
      <c r="CV101" t="s">
        <v>776</v>
      </c>
    </row>
    <row r="102" spans="1:100" ht="15.75" thickBot="1" x14ac:dyDescent="0.3">
      <c r="A102" s="5">
        <v>2025</v>
      </c>
      <c r="B102" s="12" t="str">
        <f t="shared" si="6"/>
        <v/>
      </c>
      <c r="C102" s="13"/>
      <c r="E102" s="80"/>
      <c r="F102" s="7"/>
      <c r="G102" s="23" t="str">
        <f t="shared" si="5"/>
        <v/>
      </c>
      <c r="H102" s="12"/>
      <c r="J102" s="56" t="str">
        <f>IFERROR(
IF(
INDEX(allorgs!C$3:C$999,MATCH($I102,allorgs!$B$3:$B$999,0))=0,
"",
INDEX(allorgs!C$3:C$999,MATCH($I102,allorgs!$B$3:$B$999,0))
),
"")</f>
        <v/>
      </c>
      <c r="K102" s="57" t="str">
        <f>IFERROR(
IF(
INDEX(allorgs!D$3:D$999,MATCH($I102,allorgs!$B$3:$B$999,0))=0,
"",
INDEX(allorgs!D$3:D$999,MATCH($I102,allorgs!$B$3:$B$999,0))
),
"")</f>
        <v/>
      </c>
      <c r="L102" s="57" t="str">
        <f>IFERROR(
IF(
INDEX(allorgs!E$3:E$999,MATCH($I102,allorgs!$B$3:$B$999,0))=0,
"",
INDEX(allorgs!E$3:E$999,MATCH($I102,allorgs!$B$3:$B$999,0))
),
"")</f>
        <v/>
      </c>
      <c r="M102" s="58" t="str">
        <f>IFERROR(
IF(
INDEX(allorgs!F$3:F$999,MATCH($I102,allorgs!$B$3:$B$999,0))=0,
"",
INDEX(allorgs!F$3:F$999,MATCH($I102,allorgs!$B$3:$B$999,0))
),
"")</f>
        <v/>
      </c>
      <c r="BO102" s="29" t="str">
        <f>SendingOrgs!D102&amp;SendingOrgs!H102</f>
        <v/>
      </c>
      <c r="BP102" s="30" t="str">
        <f t="shared" si="7"/>
        <v/>
      </c>
      <c r="BX102" s="36"/>
      <c r="BY102" t="s">
        <v>736</v>
      </c>
      <c r="BZ102" s="36"/>
      <c r="CA102" t="s">
        <v>737</v>
      </c>
      <c r="CB102" t="s">
        <v>738</v>
      </c>
      <c r="CC102" t="s">
        <v>1856</v>
      </c>
      <c r="CF102" t="s">
        <v>1998</v>
      </c>
      <c r="CK102" s="36"/>
      <c r="CT102" t="s">
        <v>1485</v>
      </c>
      <c r="CU102" s="39"/>
      <c r="CV102" t="s">
        <v>1484</v>
      </c>
    </row>
    <row r="103" spans="1:100" x14ac:dyDescent="0.25">
      <c r="A103" s="4" t="s">
        <v>575</v>
      </c>
      <c r="B103" s="40" t="s">
        <v>575</v>
      </c>
      <c r="C103" s="41" t="s">
        <v>575</v>
      </c>
      <c r="D103" s="4" t="s">
        <v>575</v>
      </c>
      <c r="E103" s="4" t="s">
        <v>575</v>
      </c>
      <c r="F103" s="4" t="s">
        <v>575</v>
      </c>
      <c r="G103" s="24" t="s">
        <v>575</v>
      </c>
      <c r="H103" s="40" t="s">
        <v>575</v>
      </c>
      <c r="I103" s="4" t="s">
        <v>575</v>
      </c>
      <c r="J103" s="40" t="s">
        <v>575</v>
      </c>
      <c r="K103" s="4" t="s">
        <v>575</v>
      </c>
      <c r="L103" s="4" t="s">
        <v>575</v>
      </c>
      <c r="M103" s="41" t="s">
        <v>575</v>
      </c>
      <c r="N103" s="4" t="s">
        <v>575</v>
      </c>
      <c r="O103" s="4" t="s">
        <v>575</v>
      </c>
      <c r="P103" s="4" t="s">
        <v>575</v>
      </c>
      <c r="Q103" s="4" t="s">
        <v>575</v>
      </c>
      <c r="R103" s="4" t="s">
        <v>575</v>
      </c>
      <c r="S103" s="4" t="s">
        <v>575</v>
      </c>
      <c r="T103" s="4" t="s">
        <v>575</v>
      </c>
      <c r="U103" s="4" t="s">
        <v>575</v>
      </c>
      <c r="V103" s="4" t="s">
        <v>575</v>
      </c>
      <c r="W103" s="4" t="s">
        <v>575</v>
      </c>
      <c r="X103" s="4" t="s">
        <v>575</v>
      </c>
      <c r="Y103" s="4" t="s">
        <v>575</v>
      </c>
      <c r="Z103" s="4" t="s">
        <v>575</v>
      </c>
      <c r="BX103" s="36"/>
      <c r="BY103" t="s">
        <v>1606</v>
      </c>
      <c r="BZ103" s="36"/>
      <c r="CA103" t="s">
        <v>122</v>
      </c>
      <c r="CB103" t="s">
        <v>685</v>
      </c>
      <c r="CC103" t="s">
        <v>1726</v>
      </c>
      <c r="CF103" t="s">
        <v>1999</v>
      </c>
      <c r="CK103" s="36"/>
      <c r="CT103" t="s">
        <v>1074</v>
      </c>
      <c r="CU103" s="39"/>
      <c r="CV103" t="s">
        <v>1075</v>
      </c>
    </row>
    <row r="104" spans="1:100" x14ac:dyDescent="0.25">
      <c r="BX104" s="36"/>
      <c r="BY104" t="s">
        <v>1383</v>
      </c>
      <c r="BZ104" s="36"/>
      <c r="CA104" t="s">
        <v>122</v>
      </c>
      <c r="CB104" t="s">
        <v>1449</v>
      </c>
      <c r="CC104" t="s">
        <v>1871</v>
      </c>
      <c r="CF104" t="s">
        <v>2000</v>
      </c>
      <c r="CK104" s="36"/>
      <c r="CT104" t="s">
        <v>944</v>
      </c>
      <c r="CU104" s="39"/>
      <c r="CV104" t="s">
        <v>945</v>
      </c>
    </row>
    <row r="105" spans="1:100" x14ac:dyDescent="0.25">
      <c r="BX105" s="36"/>
      <c r="BY105" t="s">
        <v>1206</v>
      </c>
      <c r="BZ105" s="36"/>
      <c r="CA105" t="s">
        <v>1204</v>
      </c>
      <c r="CB105" t="s">
        <v>1207</v>
      </c>
      <c r="CC105" t="s">
        <v>1758</v>
      </c>
      <c r="CF105" t="s">
        <v>2001</v>
      </c>
      <c r="CK105" s="36"/>
      <c r="CT105" t="s">
        <v>1215</v>
      </c>
      <c r="CU105" s="39"/>
      <c r="CV105" t="s">
        <v>1216</v>
      </c>
    </row>
    <row r="106" spans="1:100" x14ac:dyDescent="0.25">
      <c r="BX106" s="36"/>
      <c r="BY106" t="s">
        <v>942</v>
      </c>
      <c r="BZ106" s="36"/>
      <c r="CA106" t="s">
        <v>937</v>
      </c>
      <c r="CB106" t="s">
        <v>943</v>
      </c>
      <c r="CC106" t="s">
        <v>1766</v>
      </c>
      <c r="CF106" t="s">
        <v>2002</v>
      </c>
      <c r="CK106" s="36"/>
      <c r="CT106" t="s">
        <v>1516</v>
      </c>
      <c r="CU106" s="39"/>
      <c r="CV106" t="s">
        <v>1422</v>
      </c>
    </row>
    <row r="107" spans="1:100" x14ac:dyDescent="0.25">
      <c r="BX107" s="36"/>
      <c r="BY107" t="s">
        <v>1005</v>
      </c>
      <c r="BZ107" s="36"/>
      <c r="CA107" t="s">
        <v>197</v>
      </c>
      <c r="CB107" t="s">
        <v>1570</v>
      </c>
      <c r="CC107" t="s">
        <v>1802</v>
      </c>
      <c r="CF107" t="s">
        <v>2003</v>
      </c>
      <c r="CK107" s="36"/>
      <c r="CT107" t="s">
        <v>1424</v>
      </c>
      <c r="CU107" s="39"/>
      <c r="CV107" t="s">
        <v>1423</v>
      </c>
    </row>
    <row r="108" spans="1:100" x14ac:dyDescent="0.25">
      <c r="BX108" s="36"/>
      <c r="BY108" t="s">
        <v>927</v>
      </c>
      <c r="BZ108" s="36"/>
      <c r="CA108" t="s">
        <v>117</v>
      </c>
      <c r="CB108" t="s">
        <v>928</v>
      </c>
      <c r="CC108" t="s">
        <v>1743</v>
      </c>
      <c r="CF108" t="s">
        <v>2004</v>
      </c>
      <c r="CK108" s="36"/>
      <c r="CT108" s="28" t="s">
        <v>1566</v>
      </c>
      <c r="CU108" s="39"/>
      <c r="CV108" t="s">
        <v>1565</v>
      </c>
    </row>
    <row r="109" spans="1:100" x14ac:dyDescent="0.25">
      <c r="BX109" s="36"/>
      <c r="BY109" t="s">
        <v>998</v>
      </c>
      <c r="BZ109" s="36"/>
      <c r="CA109" t="s">
        <v>619</v>
      </c>
      <c r="CB109" t="s">
        <v>999</v>
      </c>
      <c r="CC109" t="s">
        <v>1668</v>
      </c>
      <c r="CF109" t="s">
        <v>2005</v>
      </c>
      <c r="CK109" s="36"/>
      <c r="CT109" t="s">
        <v>804</v>
      </c>
      <c r="CU109" s="39"/>
      <c r="CV109" t="s">
        <v>806</v>
      </c>
    </row>
    <row r="110" spans="1:100" x14ac:dyDescent="0.25">
      <c r="BX110" s="36"/>
      <c r="BY110" t="s">
        <v>1389</v>
      </c>
      <c r="BZ110" s="36"/>
      <c r="CA110" t="s">
        <v>628</v>
      </c>
      <c r="CB110" t="s">
        <v>1390</v>
      </c>
      <c r="CC110" t="s">
        <v>1779</v>
      </c>
      <c r="CF110" t="s">
        <v>2006</v>
      </c>
      <c r="CK110" s="36"/>
      <c r="CT110" t="s">
        <v>1429</v>
      </c>
      <c r="CU110" s="39"/>
      <c r="CV110" t="s">
        <v>1428</v>
      </c>
    </row>
    <row r="111" spans="1:100" x14ac:dyDescent="0.25">
      <c r="BX111" s="36"/>
      <c r="BY111" t="s">
        <v>1066</v>
      </c>
      <c r="BZ111" s="36"/>
      <c r="CA111" t="s">
        <v>633</v>
      </c>
      <c r="CB111" t="s">
        <v>1067</v>
      </c>
      <c r="CC111" t="s">
        <v>1864</v>
      </c>
      <c r="CK111" s="36"/>
      <c r="CT111" t="s">
        <v>1527</v>
      </c>
      <c r="CU111" s="39"/>
      <c r="CV111" t="s">
        <v>1526</v>
      </c>
    </row>
    <row r="112" spans="1:100" x14ac:dyDescent="0.25">
      <c r="BX112" s="36"/>
      <c r="BY112" t="s">
        <v>813</v>
      </c>
      <c r="BZ112" s="36"/>
      <c r="CA112" t="s">
        <v>814</v>
      </c>
      <c r="CB112" t="s">
        <v>815</v>
      </c>
      <c r="CC112" t="s">
        <v>1753</v>
      </c>
      <c r="CK112" s="36"/>
      <c r="CT112" s="28" t="s">
        <v>1545</v>
      </c>
      <c r="CU112" s="39"/>
      <c r="CV112" t="s">
        <v>1544</v>
      </c>
    </row>
    <row r="113" spans="76:100" x14ac:dyDescent="0.25">
      <c r="BX113" s="36"/>
      <c r="BY113" t="s">
        <v>728</v>
      </c>
      <c r="BZ113" s="36"/>
      <c r="CA113" t="s">
        <v>729</v>
      </c>
      <c r="CB113" t="s">
        <v>730</v>
      </c>
      <c r="CC113" t="s">
        <v>1703</v>
      </c>
      <c r="CK113" s="36"/>
      <c r="CT113" t="s">
        <v>1026</v>
      </c>
      <c r="CU113" s="39"/>
      <c r="CV113" t="s">
        <v>1027</v>
      </c>
    </row>
    <row r="114" spans="76:100" x14ac:dyDescent="0.25">
      <c r="BX114" s="36"/>
      <c r="BY114" t="s">
        <v>1021</v>
      </c>
      <c r="BZ114" s="36"/>
      <c r="CA114" t="s">
        <v>117</v>
      </c>
      <c r="CB114" t="s">
        <v>1591</v>
      </c>
      <c r="CC114" t="s">
        <v>1863</v>
      </c>
      <c r="CK114" s="36"/>
      <c r="CT114" t="s">
        <v>973</v>
      </c>
      <c r="CU114" s="39"/>
      <c r="CV114" t="s">
        <v>974</v>
      </c>
    </row>
    <row r="115" spans="76:100" x14ac:dyDescent="0.25">
      <c r="BX115" s="36"/>
      <c r="BY115" t="s">
        <v>752</v>
      </c>
      <c r="BZ115" s="36"/>
      <c r="CA115" t="s">
        <v>753</v>
      </c>
      <c r="CB115" t="s">
        <v>754</v>
      </c>
      <c r="CC115" t="s">
        <v>1734</v>
      </c>
      <c r="CK115" s="36"/>
      <c r="CT115" t="s">
        <v>825</v>
      </c>
      <c r="CU115" s="39"/>
      <c r="CV115" t="s">
        <v>827</v>
      </c>
    </row>
    <row r="116" spans="76:100" x14ac:dyDescent="0.25">
      <c r="BX116" s="36"/>
      <c r="BY116" t="s">
        <v>669</v>
      </c>
      <c r="BZ116" s="36"/>
      <c r="CA116" t="s">
        <v>494</v>
      </c>
      <c r="CB116" t="s">
        <v>670</v>
      </c>
      <c r="CC116" t="s">
        <v>1697</v>
      </c>
      <c r="CK116" s="36"/>
      <c r="CT116" t="s">
        <v>1531</v>
      </c>
      <c r="CU116" s="39"/>
      <c r="CV116" t="s">
        <v>1530</v>
      </c>
    </row>
    <row r="117" spans="76:100" x14ac:dyDescent="0.25">
      <c r="BX117" s="36"/>
      <c r="BY117" t="s">
        <v>1071</v>
      </c>
      <c r="BZ117" s="36"/>
      <c r="CA117" t="s">
        <v>158</v>
      </c>
      <c r="CB117" t="s">
        <v>1072</v>
      </c>
      <c r="CC117" t="s">
        <v>1752</v>
      </c>
      <c r="CK117" s="36"/>
      <c r="CT117" t="s">
        <v>796</v>
      </c>
      <c r="CU117" s="39"/>
      <c r="CV117" t="s">
        <v>797</v>
      </c>
    </row>
    <row r="118" spans="76:100" x14ac:dyDescent="0.25">
      <c r="BX118" s="36"/>
      <c r="BY118" t="s">
        <v>1600</v>
      </c>
      <c r="BZ118" s="36"/>
      <c r="CA118" t="s">
        <v>937</v>
      </c>
      <c r="CB118" t="s">
        <v>969</v>
      </c>
      <c r="CC118" t="s">
        <v>1689</v>
      </c>
      <c r="CK118" s="36"/>
      <c r="CT118" s="28" t="s">
        <v>706</v>
      </c>
      <c r="CU118" s="39"/>
      <c r="CV118" t="s">
        <v>707</v>
      </c>
    </row>
    <row r="119" spans="76:100" x14ac:dyDescent="0.25">
      <c r="BX119" s="36"/>
      <c r="BY119" t="s">
        <v>1393</v>
      </c>
      <c r="BZ119" s="36"/>
      <c r="CA119" t="s">
        <v>205</v>
      </c>
      <c r="CB119" t="s">
        <v>1394</v>
      </c>
      <c r="CC119" t="s">
        <v>1721</v>
      </c>
      <c r="CK119" s="36"/>
      <c r="CT119" t="s">
        <v>1475</v>
      </c>
      <c r="CU119" s="39"/>
      <c r="CV119" t="s">
        <v>1432</v>
      </c>
    </row>
    <row r="120" spans="76:100" x14ac:dyDescent="0.25">
      <c r="BX120" s="36"/>
      <c r="BY120" t="s">
        <v>1610</v>
      </c>
      <c r="BZ120" s="36"/>
      <c r="CA120" t="s">
        <v>70</v>
      </c>
      <c r="CB120" t="s">
        <v>857</v>
      </c>
      <c r="CC120" t="s">
        <v>1754</v>
      </c>
      <c r="CK120" s="36"/>
      <c r="CT120" t="s">
        <v>743</v>
      </c>
      <c r="CU120" s="39"/>
      <c r="CV120" t="s">
        <v>745</v>
      </c>
    </row>
    <row r="121" spans="76:100" x14ac:dyDescent="0.25">
      <c r="BX121" s="36"/>
      <c r="BY121" t="s">
        <v>1181</v>
      </c>
      <c r="BZ121" s="36"/>
      <c r="CA121" t="s">
        <v>36</v>
      </c>
      <c r="CB121" t="s">
        <v>1573</v>
      </c>
      <c r="CC121" t="s">
        <v>1821</v>
      </c>
      <c r="CK121" s="36"/>
      <c r="CT121" t="s">
        <v>1106</v>
      </c>
      <c r="CU121" s="39"/>
      <c r="CV121" t="s">
        <v>1107</v>
      </c>
    </row>
    <row r="122" spans="76:100" x14ac:dyDescent="0.25">
      <c r="BX122" s="36"/>
      <c r="BY122" t="s">
        <v>905</v>
      </c>
      <c r="BZ122" s="36"/>
      <c r="CA122" t="s">
        <v>70</v>
      </c>
      <c r="CB122" t="s">
        <v>906</v>
      </c>
      <c r="CC122" t="s">
        <v>1840</v>
      </c>
      <c r="CK122" s="36"/>
      <c r="CT122" t="s">
        <v>1477</v>
      </c>
      <c r="CU122" s="39"/>
      <c r="CV122" t="s">
        <v>1476</v>
      </c>
    </row>
    <row r="123" spans="76:100" x14ac:dyDescent="0.25">
      <c r="BX123" s="36"/>
      <c r="BY123" t="s">
        <v>1630</v>
      </c>
      <c r="BZ123" s="36"/>
      <c r="CA123" t="s">
        <v>134</v>
      </c>
      <c r="CB123" t="s">
        <v>1587</v>
      </c>
      <c r="CC123" t="s">
        <v>1847</v>
      </c>
      <c r="CK123" s="36"/>
      <c r="CT123" t="s">
        <v>1515</v>
      </c>
      <c r="CU123" s="39"/>
      <c r="CV123" t="s">
        <v>1514</v>
      </c>
    </row>
    <row r="124" spans="76:100" x14ac:dyDescent="0.25">
      <c r="BX124" s="36"/>
      <c r="BY124" t="s">
        <v>858</v>
      </c>
      <c r="BZ124" s="36"/>
      <c r="CA124" t="s">
        <v>134</v>
      </c>
      <c r="CB124" t="s">
        <v>859</v>
      </c>
      <c r="CC124" t="s">
        <v>1712</v>
      </c>
      <c r="CK124" s="36"/>
      <c r="CT124" t="s">
        <v>1145</v>
      </c>
      <c r="CU124" s="39"/>
      <c r="CV124" t="s">
        <v>1146</v>
      </c>
    </row>
    <row r="125" spans="76:100" x14ac:dyDescent="0.25">
      <c r="BX125" s="36"/>
      <c r="BY125" t="s">
        <v>798</v>
      </c>
      <c r="BZ125" s="36"/>
      <c r="CA125" t="s">
        <v>799</v>
      </c>
      <c r="CB125" t="s">
        <v>800</v>
      </c>
      <c r="CC125" t="s">
        <v>1698</v>
      </c>
      <c r="CK125" s="36"/>
      <c r="CT125" t="s">
        <v>1463</v>
      </c>
      <c r="CU125" s="39"/>
      <c r="CV125" t="s">
        <v>1462</v>
      </c>
    </row>
    <row r="126" spans="76:100" x14ac:dyDescent="0.25">
      <c r="BX126" s="36"/>
      <c r="BY126" t="s">
        <v>1073</v>
      </c>
      <c r="BZ126" s="36"/>
      <c r="CA126" t="s">
        <v>94</v>
      </c>
      <c r="CB126" t="s">
        <v>1595</v>
      </c>
      <c r="CC126" t="s">
        <v>1876</v>
      </c>
      <c r="CK126" s="36"/>
      <c r="CT126" t="s">
        <v>1463</v>
      </c>
      <c r="CU126" s="39"/>
      <c r="CV126" t="s">
        <v>1480</v>
      </c>
    </row>
    <row r="127" spans="76:100" x14ac:dyDescent="0.25">
      <c r="BX127" s="36"/>
      <c r="BY127" t="s">
        <v>1017</v>
      </c>
      <c r="BZ127" s="36"/>
      <c r="CA127" t="s">
        <v>994</v>
      </c>
      <c r="CB127" t="s">
        <v>1018</v>
      </c>
      <c r="CC127" t="s">
        <v>1755</v>
      </c>
      <c r="CK127" s="36"/>
      <c r="CT127" t="s">
        <v>1463</v>
      </c>
      <c r="CU127" s="39"/>
      <c r="CV127" t="s">
        <v>1483</v>
      </c>
    </row>
    <row r="128" spans="76:100" x14ac:dyDescent="0.25">
      <c r="BX128" s="36"/>
      <c r="BY128" t="s">
        <v>1395</v>
      </c>
      <c r="BZ128" s="36"/>
      <c r="CA128" t="s">
        <v>122</v>
      </c>
      <c r="CB128" t="s">
        <v>1569</v>
      </c>
      <c r="CC128" t="s">
        <v>1800</v>
      </c>
      <c r="CK128" s="36"/>
      <c r="CT128" t="s">
        <v>702</v>
      </c>
      <c r="CU128" s="39"/>
      <c r="CV128" t="s">
        <v>703</v>
      </c>
    </row>
    <row r="129" spans="76:100" x14ac:dyDescent="0.25">
      <c r="BX129" s="36"/>
      <c r="BY129" t="s">
        <v>1064</v>
      </c>
      <c r="BZ129" s="36"/>
      <c r="CA129" t="s">
        <v>146</v>
      </c>
      <c r="CB129" t="s">
        <v>1065</v>
      </c>
      <c r="CC129" t="s">
        <v>1867</v>
      </c>
      <c r="CK129" s="36"/>
      <c r="CT129" t="s">
        <v>1491</v>
      </c>
      <c r="CU129" s="39"/>
      <c r="CV129" t="s">
        <v>1490</v>
      </c>
    </row>
    <row r="130" spans="76:100" x14ac:dyDescent="0.25">
      <c r="BX130" s="36"/>
      <c r="BY130" t="s">
        <v>1227</v>
      </c>
      <c r="BZ130" s="36"/>
      <c r="CA130" t="s">
        <v>366</v>
      </c>
      <c r="CB130" t="s">
        <v>1228</v>
      </c>
      <c r="CC130" t="s">
        <v>1801</v>
      </c>
      <c r="CK130" s="36"/>
      <c r="CT130" t="s">
        <v>1128</v>
      </c>
      <c r="CU130" s="39"/>
      <c r="CV130" t="s">
        <v>1130</v>
      </c>
    </row>
    <row r="131" spans="76:100" x14ac:dyDescent="0.25">
      <c r="BX131" s="36"/>
      <c r="BY131" t="s">
        <v>1397</v>
      </c>
      <c r="BZ131" s="36"/>
      <c r="CA131" t="s">
        <v>971</v>
      </c>
      <c r="CB131" t="s">
        <v>1398</v>
      </c>
      <c r="CC131" t="s">
        <v>1658</v>
      </c>
      <c r="CK131" s="36"/>
      <c r="CT131" t="s">
        <v>1509</v>
      </c>
      <c r="CU131" s="39"/>
      <c r="CV131" t="s">
        <v>1508</v>
      </c>
    </row>
    <row r="132" spans="76:100" x14ac:dyDescent="0.25">
      <c r="BX132" s="36"/>
      <c r="BY132" t="s">
        <v>1312</v>
      </c>
      <c r="BZ132" s="36"/>
      <c r="CA132" t="s">
        <v>1313</v>
      </c>
      <c r="CB132" t="s">
        <v>1314</v>
      </c>
      <c r="CC132" t="s">
        <v>1868</v>
      </c>
      <c r="CK132" s="36"/>
      <c r="CT132" t="s">
        <v>807</v>
      </c>
      <c r="CU132" s="39"/>
      <c r="CV132" t="s">
        <v>809</v>
      </c>
    </row>
    <row r="133" spans="76:100" x14ac:dyDescent="0.25">
      <c r="BX133" s="36"/>
      <c r="BY133" t="s">
        <v>686</v>
      </c>
      <c r="BZ133" s="36"/>
      <c r="CA133" t="s">
        <v>642</v>
      </c>
      <c r="CB133" t="s">
        <v>687</v>
      </c>
      <c r="CC133" t="s">
        <v>1640</v>
      </c>
      <c r="CK133" s="36"/>
      <c r="CT133" t="s">
        <v>1438</v>
      </c>
      <c r="CU133" s="39"/>
      <c r="CV133" t="s">
        <v>1437</v>
      </c>
    </row>
    <row r="134" spans="76:100" x14ac:dyDescent="0.25">
      <c r="BX134" s="36"/>
      <c r="BY134" t="s">
        <v>1599</v>
      </c>
      <c r="BZ134" s="36"/>
      <c r="CA134" t="s">
        <v>642</v>
      </c>
      <c r="CB134" t="s">
        <v>1401</v>
      </c>
      <c r="CC134" t="s">
        <v>1685</v>
      </c>
      <c r="CK134" s="36"/>
      <c r="CT134" t="s">
        <v>1533</v>
      </c>
      <c r="CU134" s="39"/>
      <c r="CV134" t="s">
        <v>1532</v>
      </c>
    </row>
    <row r="135" spans="76:100" x14ac:dyDescent="0.25">
      <c r="BX135" s="36"/>
      <c r="BY135" t="s">
        <v>1402</v>
      </c>
      <c r="BZ135" s="36"/>
      <c r="CA135" t="s">
        <v>648</v>
      </c>
      <c r="CB135" t="s">
        <v>1250</v>
      </c>
      <c r="CC135" t="s">
        <v>1793</v>
      </c>
      <c r="CK135" s="36"/>
      <c r="CT135" s="28" t="s">
        <v>1553</v>
      </c>
      <c r="CU135" s="39"/>
      <c r="CV135" t="s">
        <v>1552</v>
      </c>
    </row>
    <row r="136" spans="76:100" x14ac:dyDescent="0.25">
      <c r="BX136" s="36"/>
      <c r="BY136" t="s">
        <v>939</v>
      </c>
      <c r="BZ136" s="36"/>
      <c r="CA136" t="s">
        <v>940</v>
      </c>
      <c r="CB136" t="s">
        <v>941</v>
      </c>
      <c r="CC136" t="s">
        <v>1765</v>
      </c>
      <c r="CK136" s="36"/>
      <c r="CT136" t="s">
        <v>1442</v>
      </c>
      <c r="CU136" s="39"/>
      <c r="CV136" t="s">
        <v>1441</v>
      </c>
    </row>
    <row r="137" spans="76:100" x14ac:dyDescent="0.25">
      <c r="BX137" s="36"/>
      <c r="BY137" t="s">
        <v>1159</v>
      </c>
      <c r="BZ137" s="36"/>
      <c r="CA137" t="s">
        <v>611</v>
      </c>
      <c r="CB137" t="s">
        <v>1568</v>
      </c>
      <c r="CC137" t="s">
        <v>1799</v>
      </c>
      <c r="CK137" s="36"/>
      <c r="CT137" t="s">
        <v>1479</v>
      </c>
      <c r="CU137" s="39"/>
      <c r="CV137" t="s">
        <v>1478</v>
      </c>
    </row>
    <row r="138" spans="76:100" x14ac:dyDescent="0.25">
      <c r="BX138" s="36"/>
      <c r="BY138" t="s">
        <v>1203</v>
      </c>
      <c r="BZ138" s="36"/>
      <c r="CA138" t="s">
        <v>1204</v>
      </c>
      <c r="CB138" t="s">
        <v>1205</v>
      </c>
      <c r="CC138" t="s">
        <v>1693</v>
      </c>
      <c r="CK138" s="36"/>
      <c r="CT138" t="s">
        <v>1507</v>
      </c>
      <c r="CU138" s="39"/>
      <c r="CV138" t="s">
        <v>1506</v>
      </c>
    </row>
    <row r="139" spans="76:100" x14ac:dyDescent="0.25">
      <c r="BX139" s="36"/>
      <c r="BY139" t="s">
        <v>1090</v>
      </c>
      <c r="BZ139" s="36"/>
      <c r="CA139" t="s">
        <v>197</v>
      </c>
      <c r="CB139" t="s">
        <v>1167</v>
      </c>
      <c r="CC139" t="s">
        <v>1731</v>
      </c>
      <c r="CK139" s="36"/>
      <c r="CU139" s="39"/>
    </row>
    <row r="140" spans="76:100" x14ac:dyDescent="0.25">
      <c r="BX140" s="36"/>
      <c r="BY140" t="s">
        <v>1613</v>
      </c>
      <c r="BZ140" s="36"/>
      <c r="CA140" t="s">
        <v>197</v>
      </c>
      <c r="CB140" t="s">
        <v>1571</v>
      </c>
      <c r="CC140" t="s">
        <v>1803</v>
      </c>
      <c r="CK140" s="36"/>
      <c r="CU140" s="39"/>
    </row>
    <row r="141" spans="76:100" x14ac:dyDescent="0.25">
      <c r="BX141" s="36"/>
      <c r="BY141" t="s">
        <v>750</v>
      </c>
      <c r="BZ141" s="36"/>
      <c r="CA141" t="s">
        <v>42</v>
      </c>
      <c r="CB141" t="s">
        <v>751</v>
      </c>
      <c r="CC141" t="s">
        <v>1780</v>
      </c>
      <c r="CK141" s="36"/>
      <c r="CU141" s="39"/>
    </row>
    <row r="142" spans="76:100" x14ac:dyDescent="0.25">
      <c r="BX142" s="36"/>
      <c r="BY142" t="s">
        <v>759</v>
      </c>
      <c r="BZ142" s="36"/>
      <c r="CA142" t="s">
        <v>753</v>
      </c>
      <c r="CB142" t="s">
        <v>760</v>
      </c>
      <c r="CC142" t="s">
        <v>1748</v>
      </c>
      <c r="CK142" s="36"/>
      <c r="CU142" s="39"/>
    </row>
    <row r="143" spans="76:100" x14ac:dyDescent="0.25">
      <c r="BX143" s="36"/>
      <c r="BY143" t="s">
        <v>1213</v>
      </c>
      <c r="BZ143" s="36"/>
      <c r="CA143" t="s">
        <v>648</v>
      </c>
      <c r="CB143" t="s">
        <v>1214</v>
      </c>
      <c r="CC143" t="s">
        <v>1810</v>
      </c>
      <c r="CK143" s="36"/>
      <c r="CU143" s="39"/>
    </row>
    <row r="144" spans="76:100" x14ac:dyDescent="0.25">
      <c r="BX144" s="36"/>
      <c r="BY144" t="s">
        <v>1095</v>
      </c>
      <c r="BZ144" s="36"/>
      <c r="CA144" t="s">
        <v>629</v>
      </c>
      <c r="CB144" t="s">
        <v>1096</v>
      </c>
      <c r="CC144" t="s">
        <v>1648</v>
      </c>
      <c r="CK144" s="36"/>
      <c r="CU144" s="39"/>
    </row>
    <row r="145" spans="76:99" x14ac:dyDescent="0.25">
      <c r="BX145" s="36"/>
      <c r="BY145" t="s">
        <v>692</v>
      </c>
      <c r="BZ145" s="36"/>
      <c r="CA145" t="s">
        <v>615</v>
      </c>
      <c r="CB145" t="s">
        <v>693</v>
      </c>
      <c r="CC145" t="s">
        <v>1675</v>
      </c>
      <c r="CK145" s="36"/>
      <c r="CU145" s="39"/>
    </row>
    <row r="146" spans="76:99" x14ac:dyDescent="0.25">
      <c r="BX146" s="36"/>
      <c r="BY146" t="s">
        <v>1612</v>
      </c>
      <c r="BZ146" s="36"/>
      <c r="CA146" t="s">
        <v>134</v>
      </c>
      <c r="CB146" t="s">
        <v>1339</v>
      </c>
      <c r="CC146" t="s">
        <v>1787</v>
      </c>
      <c r="CK146" s="36"/>
      <c r="CU146" s="39"/>
    </row>
    <row r="147" spans="76:99" x14ac:dyDescent="0.25">
      <c r="BX147" s="36"/>
      <c r="BY147" t="s">
        <v>1137</v>
      </c>
      <c r="BZ147" s="36"/>
      <c r="CA147" t="s">
        <v>276</v>
      </c>
      <c r="CB147" t="s">
        <v>1138</v>
      </c>
      <c r="CC147" t="s">
        <v>1770</v>
      </c>
      <c r="CK147" s="36"/>
      <c r="CU147" s="39"/>
    </row>
    <row r="148" spans="76:99" x14ac:dyDescent="0.25">
      <c r="BX148" s="36"/>
      <c r="BY148" t="s">
        <v>700</v>
      </c>
      <c r="BZ148" s="36"/>
      <c r="CA148" t="s">
        <v>122</v>
      </c>
      <c r="CB148" t="s">
        <v>701</v>
      </c>
      <c r="CC148" t="s">
        <v>1843</v>
      </c>
      <c r="CK148" s="36"/>
      <c r="CU148" s="39"/>
    </row>
    <row r="149" spans="76:99" x14ac:dyDescent="0.25">
      <c r="BX149" s="36"/>
      <c r="BY149" t="s">
        <v>1230</v>
      </c>
      <c r="BZ149" s="36"/>
      <c r="CA149" t="s">
        <v>648</v>
      </c>
      <c r="CB149" t="s">
        <v>1231</v>
      </c>
      <c r="CC149" t="s">
        <v>1784</v>
      </c>
      <c r="CK149" s="36"/>
      <c r="CU149" s="39"/>
    </row>
    <row r="150" spans="76:99" x14ac:dyDescent="0.25">
      <c r="BX150" s="36"/>
      <c r="BY150" t="s">
        <v>1139</v>
      </c>
      <c r="BZ150" s="36"/>
      <c r="CA150" t="s">
        <v>258</v>
      </c>
      <c r="CB150" t="s">
        <v>1140</v>
      </c>
      <c r="CC150" t="s">
        <v>1826</v>
      </c>
      <c r="CK150" s="36"/>
      <c r="CU150" s="39"/>
    </row>
    <row r="151" spans="76:99" x14ac:dyDescent="0.25">
      <c r="BX151" s="36"/>
      <c r="BY151" t="s">
        <v>1407</v>
      </c>
      <c r="BZ151" s="36"/>
      <c r="CA151" t="s">
        <v>276</v>
      </c>
      <c r="CB151" t="s">
        <v>1408</v>
      </c>
      <c r="CC151" t="s">
        <v>1866</v>
      </c>
      <c r="CK151" s="36"/>
    </row>
    <row r="152" spans="76:99" x14ac:dyDescent="0.25">
      <c r="BX152" s="36"/>
      <c r="BY152" t="s">
        <v>1126</v>
      </c>
      <c r="BZ152" s="36"/>
      <c r="CA152" t="s">
        <v>611</v>
      </c>
      <c r="CB152" t="s">
        <v>1127</v>
      </c>
      <c r="CC152" t="s">
        <v>1774</v>
      </c>
      <c r="CK152" s="36"/>
    </row>
    <row r="153" spans="76:99" x14ac:dyDescent="0.25">
      <c r="BX153" s="36"/>
      <c r="BY153" t="s">
        <v>1154</v>
      </c>
      <c r="BZ153" s="36"/>
      <c r="CA153" t="s">
        <v>276</v>
      </c>
      <c r="CB153" t="s">
        <v>1155</v>
      </c>
      <c r="CC153" t="s">
        <v>1641</v>
      </c>
      <c r="CK153" s="36"/>
    </row>
    <row r="154" spans="76:99" x14ac:dyDescent="0.25">
      <c r="BX154" s="36"/>
      <c r="BY154" t="s">
        <v>764</v>
      </c>
      <c r="BZ154" s="36"/>
      <c r="CA154" t="s">
        <v>765</v>
      </c>
      <c r="CB154" t="s">
        <v>766</v>
      </c>
      <c r="CC154" t="s">
        <v>1671</v>
      </c>
      <c r="CK154" s="36"/>
    </row>
    <row r="155" spans="76:99" x14ac:dyDescent="0.25">
      <c r="BX155" s="36"/>
      <c r="BY155" t="s">
        <v>1634</v>
      </c>
      <c r="BZ155" s="36"/>
      <c r="CA155" t="s">
        <v>429</v>
      </c>
      <c r="CB155" t="s">
        <v>1286</v>
      </c>
      <c r="CC155" t="s">
        <v>1853</v>
      </c>
      <c r="CK155" s="36"/>
    </row>
    <row r="156" spans="76:99" x14ac:dyDescent="0.25">
      <c r="BX156" s="36"/>
      <c r="BY156" t="s">
        <v>921</v>
      </c>
      <c r="BZ156" s="36"/>
      <c r="CA156" t="s">
        <v>122</v>
      </c>
      <c r="CB156" t="s">
        <v>922</v>
      </c>
      <c r="CC156" t="s">
        <v>1818</v>
      </c>
      <c r="CK156" s="36"/>
    </row>
    <row r="157" spans="76:99" x14ac:dyDescent="0.25">
      <c r="BX157" s="36"/>
      <c r="BY157" t="s">
        <v>866</v>
      </c>
      <c r="BZ157" s="36"/>
      <c r="CA157" t="s">
        <v>70</v>
      </c>
      <c r="CB157" t="s">
        <v>867</v>
      </c>
      <c r="CC157" t="s">
        <v>1819</v>
      </c>
      <c r="CK157" s="36"/>
    </row>
    <row r="158" spans="76:99" x14ac:dyDescent="0.25">
      <c r="BX158" s="36"/>
      <c r="BY158" t="s">
        <v>1617</v>
      </c>
      <c r="BZ158" s="36"/>
      <c r="CA158" t="s">
        <v>117</v>
      </c>
      <c r="CB158" t="s">
        <v>1574</v>
      </c>
      <c r="CC158" t="s">
        <v>1823</v>
      </c>
      <c r="CK158" s="36"/>
    </row>
    <row r="159" spans="76:99" x14ac:dyDescent="0.25">
      <c r="BX159" s="36"/>
      <c r="BY159" t="s">
        <v>1102</v>
      </c>
      <c r="BZ159" s="36"/>
      <c r="CA159" t="s">
        <v>1103</v>
      </c>
      <c r="CB159" t="s">
        <v>1104</v>
      </c>
      <c r="CC159" t="s">
        <v>1751</v>
      </c>
      <c r="CK159" s="36"/>
    </row>
    <row r="160" spans="76:99" x14ac:dyDescent="0.25">
      <c r="BX160" s="36"/>
      <c r="BY160" t="s">
        <v>929</v>
      </c>
      <c r="BZ160" s="36"/>
      <c r="CA160" t="s">
        <v>930</v>
      </c>
      <c r="CB160" t="s">
        <v>931</v>
      </c>
      <c r="CC160" t="s">
        <v>1684</v>
      </c>
      <c r="CK160" s="36"/>
    </row>
    <row r="161" spans="76:89" x14ac:dyDescent="0.25">
      <c r="BX161" s="36"/>
      <c r="BY161" t="s">
        <v>1414</v>
      </c>
      <c r="BZ161" s="36"/>
      <c r="CA161" t="s">
        <v>737</v>
      </c>
      <c r="CB161" t="s">
        <v>1415</v>
      </c>
      <c r="CC161" t="s">
        <v>1762</v>
      </c>
      <c r="CK161" s="36"/>
    </row>
    <row r="162" spans="76:89" x14ac:dyDescent="0.25">
      <c r="BX162" s="36"/>
      <c r="BY162" t="s">
        <v>1291</v>
      </c>
      <c r="BZ162" s="36"/>
      <c r="CA162" t="s">
        <v>434</v>
      </c>
      <c r="CB162" t="s">
        <v>1292</v>
      </c>
      <c r="CC162" t="s">
        <v>1688</v>
      </c>
      <c r="CK162" s="36"/>
    </row>
    <row r="163" spans="76:89" x14ac:dyDescent="0.25">
      <c r="BX163" s="36"/>
      <c r="BY163" t="s">
        <v>698</v>
      </c>
      <c r="BZ163" s="36"/>
      <c r="CA163" t="s">
        <v>642</v>
      </c>
      <c r="CB163" t="s">
        <v>699</v>
      </c>
      <c r="CC163" t="s">
        <v>1639</v>
      </c>
      <c r="CK163" s="36"/>
    </row>
    <row r="164" spans="76:89" x14ac:dyDescent="0.25">
      <c r="BX164" s="36"/>
      <c r="BY164" t="s">
        <v>1623</v>
      </c>
      <c r="BZ164" s="36"/>
      <c r="CA164" t="s">
        <v>122</v>
      </c>
      <c r="CB164" t="s">
        <v>1580</v>
      </c>
      <c r="CC164" t="s">
        <v>1837</v>
      </c>
      <c r="CK164" s="36"/>
    </row>
    <row r="165" spans="76:89" x14ac:dyDescent="0.25">
      <c r="BX165" s="36"/>
      <c r="BY165" t="s">
        <v>719</v>
      </c>
      <c r="BZ165" s="36"/>
      <c r="CA165" t="s">
        <v>642</v>
      </c>
      <c r="CB165" t="s">
        <v>720</v>
      </c>
      <c r="CC165" t="s">
        <v>1674</v>
      </c>
      <c r="CK165" s="36"/>
    </row>
    <row r="166" spans="76:89" x14ac:dyDescent="0.25">
      <c r="BX166" s="36"/>
      <c r="BY166" t="s">
        <v>993</v>
      </c>
      <c r="BZ166" s="36"/>
      <c r="CA166" t="s">
        <v>994</v>
      </c>
      <c r="CB166" t="s">
        <v>1579</v>
      </c>
      <c r="CC166" t="s">
        <v>1836</v>
      </c>
      <c r="CK166" s="36"/>
    </row>
    <row r="167" spans="76:89" x14ac:dyDescent="0.25">
      <c r="BX167" s="36"/>
      <c r="BY167" t="s">
        <v>1625</v>
      </c>
      <c r="BZ167" s="36"/>
      <c r="CA167" t="s">
        <v>648</v>
      </c>
      <c r="CB167" t="s">
        <v>1582</v>
      </c>
      <c r="CC167" t="s">
        <v>1839</v>
      </c>
      <c r="CK167" s="36"/>
    </row>
    <row r="168" spans="76:89" x14ac:dyDescent="0.25">
      <c r="BX168" s="36"/>
      <c r="BY168" t="s">
        <v>696</v>
      </c>
      <c r="BZ168" s="36"/>
      <c r="CA168" t="s">
        <v>117</v>
      </c>
      <c r="CB168" t="s">
        <v>697</v>
      </c>
      <c r="CC168" t="s">
        <v>1708</v>
      </c>
      <c r="CK168" s="36"/>
    </row>
    <row r="169" spans="76:89" x14ac:dyDescent="0.25">
      <c r="BX169" s="36"/>
      <c r="BY169" t="s">
        <v>1287</v>
      </c>
      <c r="BZ169" s="36"/>
      <c r="CA169" t="s">
        <v>434</v>
      </c>
      <c r="CB169" t="s">
        <v>1288</v>
      </c>
      <c r="CC169" t="s">
        <v>1672</v>
      </c>
      <c r="CK169" s="36"/>
    </row>
    <row r="170" spans="76:89" x14ac:dyDescent="0.25">
      <c r="BX170" s="36"/>
      <c r="BY170" t="s">
        <v>1308</v>
      </c>
      <c r="BZ170" s="36"/>
      <c r="CA170" t="s">
        <v>971</v>
      </c>
      <c r="CB170" t="s">
        <v>1309</v>
      </c>
      <c r="CC170" t="s">
        <v>1665</v>
      </c>
      <c r="CK170" s="36"/>
    </row>
    <row r="171" spans="76:89" x14ac:dyDescent="0.25">
      <c r="BX171" s="36"/>
      <c r="BY171" t="s">
        <v>1273</v>
      </c>
      <c r="BZ171" s="36"/>
      <c r="CA171" t="s">
        <v>434</v>
      </c>
      <c r="CB171" t="s">
        <v>1274</v>
      </c>
      <c r="CC171" t="s">
        <v>1715</v>
      </c>
      <c r="CK171" s="36"/>
    </row>
    <row r="172" spans="76:89" x14ac:dyDescent="0.25">
      <c r="BX172" s="36"/>
      <c r="BY172" t="s">
        <v>989</v>
      </c>
      <c r="BZ172" s="36"/>
      <c r="CA172" t="s">
        <v>990</v>
      </c>
      <c r="CB172" t="s">
        <v>991</v>
      </c>
      <c r="CC172" t="s">
        <v>1692</v>
      </c>
      <c r="CK172" s="36"/>
    </row>
    <row r="173" spans="76:89" x14ac:dyDescent="0.25">
      <c r="BX173" s="36"/>
      <c r="BY173" t="s">
        <v>1609</v>
      </c>
      <c r="BZ173" s="36"/>
      <c r="CA173" t="s">
        <v>261</v>
      </c>
      <c r="CB173" t="s">
        <v>1416</v>
      </c>
      <c r="CC173" t="s">
        <v>1749</v>
      </c>
      <c r="CK173" s="36"/>
    </row>
    <row r="174" spans="76:89" x14ac:dyDescent="0.25">
      <c r="BX174" s="36"/>
      <c r="BY174" t="s">
        <v>679</v>
      </c>
      <c r="BZ174" s="36"/>
      <c r="CA174" t="s">
        <v>642</v>
      </c>
      <c r="CB174" t="s">
        <v>680</v>
      </c>
      <c r="CC174" t="s">
        <v>1676</v>
      </c>
      <c r="CK174" s="36"/>
    </row>
    <row r="175" spans="76:89" x14ac:dyDescent="0.25">
      <c r="BX175" s="36"/>
      <c r="BY175" t="s">
        <v>1015</v>
      </c>
      <c r="BZ175" s="36"/>
      <c r="CA175" t="s">
        <v>122</v>
      </c>
      <c r="CB175" t="s">
        <v>1016</v>
      </c>
      <c r="CC175" t="s">
        <v>1855</v>
      </c>
      <c r="CK175" s="36"/>
    </row>
    <row r="176" spans="76:89" x14ac:dyDescent="0.25">
      <c r="BX176" s="36"/>
      <c r="BY176" t="s">
        <v>1418</v>
      </c>
      <c r="BZ176" s="36"/>
      <c r="CA176" t="s">
        <v>647</v>
      </c>
      <c r="CB176" t="s">
        <v>1593</v>
      </c>
      <c r="CC176" t="s">
        <v>1873</v>
      </c>
      <c r="CK176" s="36"/>
    </row>
    <row r="177" spans="76:89" x14ac:dyDescent="0.25">
      <c r="BX177" s="36"/>
      <c r="BY177" t="s">
        <v>875</v>
      </c>
      <c r="BZ177" s="36"/>
      <c r="CA177" t="s">
        <v>134</v>
      </c>
      <c r="CB177" t="s">
        <v>876</v>
      </c>
      <c r="CC177" t="s">
        <v>1730</v>
      </c>
      <c r="CK177" s="36"/>
    </row>
    <row r="178" spans="76:89" x14ac:dyDescent="0.25">
      <c r="BX178" s="36"/>
      <c r="BY178" t="s">
        <v>1143</v>
      </c>
      <c r="BZ178" s="36"/>
      <c r="CA178" t="s">
        <v>640</v>
      </c>
      <c r="CB178" t="s">
        <v>1266</v>
      </c>
      <c r="CC178" t="s">
        <v>1869</v>
      </c>
      <c r="CK178" s="36"/>
    </row>
    <row r="179" spans="76:89" x14ac:dyDescent="0.25">
      <c r="BX179" s="36"/>
      <c r="BY179" t="s">
        <v>1003</v>
      </c>
      <c r="BZ179" s="36"/>
      <c r="CA179" t="s">
        <v>1001</v>
      </c>
      <c r="CB179" t="s">
        <v>1004</v>
      </c>
      <c r="CC179" t="s">
        <v>1670</v>
      </c>
    </row>
    <row r="180" spans="76:89" x14ac:dyDescent="0.25">
      <c r="BX180" s="36"/>
      <c r="BY180" t="s">
        <v>891</v>
      </c>
      <c r="BZ180" s="36"/>
      <c r="CA180" t="s">
        <v>117</v>
      </c>
      <c r="CB180" t="s">
        <v>892</v>
      </c>
      <c r="CC180" t="s">
        <v>1694</v>
      </c>
    </row>
    <row r="181" spans="76:89" x14ac:dyDescent="0.25">
      <c r="BX181" s="36"/>
      <c r="BY181" t="s">
        <v>1182</v>
      </c>
      <c r="BZ181" s="36"/>
      <c r="CA181" t="s">
        <v>36</v>
      </c>
      <c r="CB181" t="s">
        <v>1183</v>
      </c>
      <c r="CC181" t="s">
        <v>1788</v>
      </c>
    </row>
    <row r="182" spans="76:89" x14ac:dyDescent="0.25">
      <c r="BX182" s="36"/>
      <c r="BY182" t="s">
        <v>1420</v>
      </c>
      <c r="BZ182" s="36"/>
      <c r="CA182" t="s">
        <v>645</v>
      </c>
      <c r="CB182" t="s">
        <v>1421</v>
      </c>
      <c r="CC182" t="s">
        <v>1687</v>
      </c>
    </row>
    <row r="183" spans="76:89" x14ac:dyDescent="0.25">
      <c r="BX183" s="36"/>
      <c r="BY183" t="s">
        <v>739</v>
      </c>
      <c r="BZ183" s="36"/>
      <c r="CA183" t="s">
        <v>36</v>
      </c>
      <c r="CB183" t="s">
        <v>740</v>
      </c>
      <c r="CC183" t="s">
        <v>1727</v>
      </c>
    </row>
    <row r="184" spans="76:89" x14ac:dyDescent="0.25">
      <c r="BX184" s="36"/>
      <c r="BY184" t="s">
        <v>916</v>
      </c>
      <c r="BZ184" s="36"/>
      <c r="CA184" t="s">
        <v>620</v>
      </c>
      <c r="CB184" t="s">
        <v>917</v>
      </c>
      <c r="CC184" t="s">
        <v>1747</v>
      </c>
    </row>
    <row r="185" spans="76:89" x14ac:dyDescent="0.25">
      <c r="BX185" s="36"/>
      <c r="BY185" t="s">
        <v>1223</v>
      </c>
      <c r="BZ185" s="36"/>
      <c r="CA185" t="s">
        <v>363</v>
      </c>
      <c r="CB185" t="s">
        <v>1224</v>
      </c>
      <c r="CC185" t="s">
        <v>1646</v>
      </c>
    </row>
    <row r="186" spans="76:89" x14ac:dyDescent="0.25">
      <c r="BX186" s="36"/>
      <c r="BY186" t="s">
        <v>909</v>
      </c>
      <c r="BZ186" s="36"/>
      <c r="CA186" t="s">
        <v>615</v>
      </c>
      <c r="CB186" t="s">
        <v>910</v>
      </c>
      <c r="CC186" t="s">
        <v>1842</v>
      </c>
    </row>
    <row r="187" spans="76:89" x14ac:dyDescent="0.25">
      <c r="BX187" s="36"/>
      <c r="BY187" t="s">
        <v>918</v>
      </c>
      <c r="BZ187" s="36"/>
      <c r="CA187" t="s">
        <v>619</v>
      </c>
      <c r="CB187" t="s">
        <v>919</v>
      </c>
      <c r="CC187" t="s">
        <v>1695</v>
      </c>
    </row>
    <row r="188" spans="76:89" x14ac:dyDescent="0.25">
      <c r="BX188" s="36"/>
      <c r="BY188" t="s">
        <v>1629</v>
      </c>
      <c r="BZ188" s="36"/>
      <c r="CA188" t="s">
        <v>631</v>
      </c>
      <c r="CB188" t="s">
        <v>1586</v>
      </c>
      <c r="CC188" t="s">
        <v>1846</v>
      </c>
    </row>
    <row r="189" spans="76:89" x14ac:dyDescent="0.25">
      <c r="BX189" s="36"/>
      <c r="BY189" t="s">
        <v>688</v>
      </c>
      <c r="BZ189" s="36"/>
      <c r="CA189" t="s">
        <v>134</v>
      </c>
      <c r="CB189" t="s">
        <v>689</v>
      </c>
      <c r="CC189" t="s">
        <v>1690</v>
      </c>
    </row>
    <row r="190" spans="76:89" x14ac:dyDescent="0.25">
      <c r="BX190" s="36"/>
      <c r="BY190" t="s">
        <v>1186</v>
      </c>
      <c r="BZ190" s="36"/>
      <c r="CA190" t="s">
        <v>622</v>
      </c>
      <c r="CB190" t="s">
        <v>1187</v>
      </c>
      <c r="CC190" t="s">
        <v>1666</v>
      </c>
    </row>
    <row r="191" spans="76:89" x14ac:dyDescent="0.25">
      <c r="BX191" s="36"/>
      <c r="BY191" t="s">
        <v>1425</v>
      </c>
      <c r="BZ191" s="36"/>
      <c r="CA191" t="s">
        <v>633</v>
      </c>
      <c r="CB191" t="s">
        <v>1426</v>
      </c>
      <c r="CC191" t="s">
        <v>1820</v>
      </c>
    </row>
    <row r="192" spans="76:89" x14ac:dyDescent="0.25">
      <c r="BX192" s="36"/>
      <c r="BY192" t="s">
        <v>1603</v>
      </c>
      <c r="BZ192" s="36"/>
      <c r="CA192" t="s">
        <v>36</v>
      </c>
      <c r="CB192" t="s">
        <v>644</v>
      </c>
      <c r="CC192" t="s">
        <v>1706</v>
      </c>
    </row>
    <row r="193" spans="76:81" x14ac:dyDescent="0.25">
      <c r="BX193" s="36"/>
      <c r="BY193" t="s">
        <v>1427</v>
      </c>
      <c r="BZ193" s="36"/>
      <c r="CA193" t="s">
        <v>394</v>
      </c>
      <c r="CB193" t="s">
        <v>1259</v>
      </c>
      <c r="CC193" t="s">
        <v>1782</v>
      </c>
    </row>
    <row r="194" spans="76:81" x14ac:dyDescent="0.25">
      <c r="BX194" s="36"/>
      <c r="BY194" t="s">
        <v>659</v>
      </c>
      <c r="BZ194" s="36"/>
      <c r="CA194" t="s">
        <v>660</v>
      </c>
      <c r="CB194" t="s">
        <v>661</v>
      </c>
      <c r="CC194" t="s">
        <v>1649</v>
      </c>
    </row>
    <row r="195" spans="76:81" x14ac:dyDescent="0.25">
      <c r="BX195" s="36"/>
      <c r="BY195" t="s">
        <v>1635</v>
      </c>
      <c r="BZ195" s="36"/>
      <c r="CA195" t="s">
        <v>117</v>
      </c>
      <c r="CB195" t="s">
        <v>920</v>
      </c>
      <c r="CC195" t="s">
        <v>1872</v>
      </c>
    </row>
    <row r="196" spans="76:81" x14ac:dyDescent="0.25">
      <c r="BX196" s="36"/>
      <c r="BY196" t="s">
        <v>816</v>
      </c>
      <c r="BZ196" s="36"/>
      <c r="CA196" t="s">
        <v>817</v>
      </c>
      <c r="CB196" t="s">
        <v>818</v>
      </c>
      <c r="CC196" t="s">
        <v>1655</v>
      </c>
    </row>
    <row r="197" spans="76:81" x14ac:dyDescent="0.25">
      <c r="BX197" s="36"/>
      <c r="BY197" t="s">
        <v>1430</v>
      </c>
      <c r="BZ197" s="36"/>
      <c r="CA197" t="s">
        <v>363</v>
      </c>
      <c r="CB197" t="s">
        <v>1431</v>
      </c>
      <c r="CC197" t="s">
        <v>1808</v>
      </c>
    </row>
    <row r="198" spans="76:81" x14ac:dyDescent="0.25">
      <c r="BX198" s="36"/>
      <c r="BY198" t="s">
        <v>1232</v>
      </c>
      <c r="BZ198" s="36"/>
      <c r="CA198" t="s">
        <v>434</v>
      </c>
      <c r="CB198" t="s">
        <v>1233</v>
      </c>
      <c r="CC198" t="s">
        <v>1740</v>
      </c>
    </row>
    <row r="199" spans="76:81" x14ac:dyDescent="0.25">
      <c r="BX199" s="36"/>
      <c r="BY199" t="s">
        <v>1450</v>
      </c>
      <c r="BZ199" s="36"/>
      <c r="CA199" t="s">
        <v>416</v>
      </c>
      <c r="CB199" t="s">
        <v>1265</v>
      </c>
      <c r="CC199" t="s">
        <v>1741</v>
      </c>
    </row>
    <row r="200" spans="76:81" x14ac:dyDescent="0.25">
      <c r="BX200" s="36"/>
      <c r="BY200" t="s">
        <v>1196</v>
      </c>
      <c r="BZ200" s="36"/>
      <c r="CA200" t="s">
        <v>1197</v>
      </c>
      <c r="CB200" t="s">
        <v>1198</v>
      </c>
      <c r="CC200" t="s">
        <v>1786</v>
      </c>
    </row>
    <row r="201" spans="76:81" x14ac:dyDescent="0.25">
      <c r="BX201" s="36"/>
      <c r="BY201" t="s">
        <v>1636</v>
      </c>
      <c r="BZ201" s="36"/>
      <c r="CA201" t="s">
        <v>620</v>
      </c>
      <c r="CB201" t="s">
        <v>992</v>
      </c>
      <c r="CC201" t="s">
        <v>1875</v>
      </c>
    </row>
    <row r="202" spans="76:81" x14ac:dyDescent="0.25">
      <c r="BX202" s="36"/>
      <c r="BY202" t="s">
        <v>903</v>
      </c>
      <c r="BZ202" s="36"/>
      <c r="CA202" t="s">
        <v>122</v>
      </c>
      <c r="CB202" t="s">
        <v>904</v>
      </c>
      <c r="CC202" t="s">
        <v>1854</v>
      </c>
    </row>
    <row r="203" spans="76:81" x14ac:dyDescent="0.25">
      <c r="BX203" s="36"/>
      <c r="BY203" t="s">
        <v>1201</v>
      </c>
      <c r="BZ203" s="36"/>
      <c r="CA203" t="s">
        <v>648</v>
      </c>
      <c r="CB203" t="s">
        <v>1202</v>
      </c>
      <c r="CC203" t="s">
        <v>1738</v>
      </c>
    </row>
    <row r="204" spans="76:81" x14ac:dyDescent="0.25">
      <c r="BX204" s="36"/>
      <c r="BY204" t="s">
        <v>1622</v>
      </c>
      <c r="BZ204" s="36"/>
      <c r="CA204" t="s">
        <v>122</v>
      </c>
      <c r="CB204" t="s">
        <v>1578</v>
      </c>
      <c r="CC204" t="s">
        <v>1835</v>
      </c>
    </row>
    <row r="205" spans="76:81" x14ac:dyDescent="0.25">
      <c r="BX205" s="36"/>
      <c r="BY205" t="s">
        <v>690</v>
      </c>
      <c r="BZ205" s="36"/>
      <c r="CA205" t="s">
        <v>122</v>
      </c>
      <c r="CB205" t="s">
        <v>691</v>
      </c>
      <c r="CC205" t="s">
        <v>1785</v>
      </c>
    </row>
    <row r="206" spans="76:81" x14ac:dyDescent="0.25">
      <c r="BX206" s="36"/>
      <c r="BY206" t="s">
        <v>1019</v>
      </c>
      <c r="BZ206" s="36"/>
      <c r="CA206" t="s">
        <v>117</v>
      </c>
      <c r="CB206" t="s">
        <v>1020</v>
      </c>
      <c r="CC206" t="s">
        <v>1694</v>
      </c>
    </row>
    <row r="207" spans="76:81" x14ac:dyDescent="0.25">
      <c r="BX207" s="36"/>
      <c r="BY207" t="s">
        <v>748</v>
      </c>
      <c r="BZ207" s="36"/>
      <c r="CA207" t="s">
        <v>42</v>
      </c>
      <c r="CB207" t="s">
        <v>749</v>
      </c>
      <c r="CC207" t="s">
        <v>1777</v>
      </c>
    </row>
    <row r="208" spans="76:81" x14ac:dyDescent="0.25">
      <c r="BX208" s="36"/>
      <c r="BY208" t="s">
        <v>1604</v>
      </c>
      <c r="BZ208" s="36"/>
      <c r="CA208" t="s">
        <v>122</v>
      </c>
      <c r="CB208" t="s">
        <v>915</v>
      </c>
      <c r="CC208" t="s">
        <v>1724</v>
      </c>
    </row>
    <row r="209" spans="76:81" x14ac:dyDescent="0.25">
      <c r="BX209" s="36"/>
      <c r="BY209" t="s">
        <v>970</v>
      </c>
      <c r="BZ209" s="36"/>
      <c r="CA209" t="s">
        <v>971</v>
      </c>
      <c r="CB209" t="s">
        <v>972</v>
      </c>
      <c r="CC209" t="s">
        <v>1761</v>
      </c>
    </row>
    <row r="210" spans="76:81" x14ac:dyDescent="0.25">
      <c r="BX210" s="36"/>
      <c r="BY210" t="s">
        <v>893</v>
      </c>
      <c r="BZ210" s="36"/>
      <c r="CA210" t="s">
        <v>122</v>
      </c>
      <c r="CB210" t="s">
        <v>894</v>
      </c>
      <c r="CC210" t="s">
        <v>1722</v>
      </c>
    </row>
    <row r="211" spans="76:81" x14ac:dyDescent="0.25">
      <c r="BX211" s="36"/>
      <c r="BY211" t="s">
        <v>1236</v>
      </c>
      <c r="BZ211" s="36"/>
      <c r="CA211" t="s">
        <v>648</v>
      </c>
      <c r="CB211" t="s">
        <v>1237</v>
      </c>
      <c r="CC211" t="s">
        <v>1760</v>
      </c>
    </row>
    <row r="212" spans="76:81" x14ac:dyDescent="0.25">
      <c r="BX212" s="36"/>
      <c r="BY212" t="s">
        <v>1189</v>
      </c>
      <c r="BZ212" s="36"/>
      <c r="CA212" t="s">
        <v>1190</v>
      </c>
      <c r="CB212" t="s">
        <v>1191</v>
      </c>
      <c r="CC212" t="s">
        <v>1778</v>
      </c>
    </row>
    <row r="213" spans="76:81" x14ac:dyDescent="0.25">
      <c r="BX213" s="36"/>
      <c r="BY213" t="s">
        <v>1608</v>
      </c>
      <c r="BZ213" s="36"/>
      <c r="CA213" t="s">
        <v>377</v>
      </c>
      <c r="CB213" t="s">
        <v>1234</v>
      </c>
      <c r="CC213" t="s">
        <v>1746</v>
      </c>
    </row>
    <row r="214" spans="76:81" x14ac:dyDescent="0.25">
      <c r="BX214" s="36"/>
      <c r="BY214" t="s">
        <v>1620</v>
      </c>
      <c r="BZ214" s="36"/>
      <c r="CA214" t="s">
        <v>429</v>
      </c>
      <c r="CB214" t="s">
        <v>1097</v>
      </c>
      <c r="CC214" t="s">
        <v>1830</v>
      </c>
    </row>
    <row r="215" spans="76:81" x14ac:dyDescent="0.25">
      <c r="BX215" s="36"/>
      <c r="BY215" t="s">
        <v>860</v>
      </c>
      <c r="BZ215" s="36"/>
      <c r="CA215" t="s">
        <v>117</v>
      </c>
      <c r="CB215" t="s">
        <v>861</v>
      </c>
      <c r="CC215" t="s">
        <v>1679</v>
      </c>
    </row>
    <row r="216" spans="76:81" x14ac:dyDescent="0.25">
      <c r="BX216" s="36"/>
      <c r="BY216" t="s">
        <v>1618</v>
      </c>
      <c r="BZ216" s="36"/>
      <c r="CA216" t="s">
        <v>176</v>
      </c>
      <c r="CB216" t="s">
        <v>1575</v>
      </c>
      <c r="CC216" t="s">
        <v>1824</v>
      </c>
    </row>
    <row r="217" spans="76:81" x14ac:dyDescent="0.25">
      <c r="BX217" s="36"/>
      <c r="BY217" t="s">
        <v>1157</v>
      </c>
      <c r="BZ217" s="36"/>
      <c r="CA217" t="s">
        <v>611</v>
      </c>
      <c r="CB217" t="s">
        <v>1158</v>
      </c>
      <c r="CC217" t="s">
        <v>1798</v>
      </c>
    </row>
    <row r="218" spans="76:81" x14ac:dyDescent="0.25">
      <c r="BX218" s="36"/>
      <c r="BY218" t="s">
        <v>1012</v>
      </c>
      <c r="BZ218" s="36"/>
      <c r="CA218" t="s">
        <v>122</v>
      </c>
      <c r="CB218" t="s">
        <v>1013</v>
      </c>
      <c r="CC218" t="s">
        <v>1644</v>
      </c>
    </row>
    <row r="219" spans="76:81" x14ac:dyDescent="0.25">
      <c r="BX219" s="36"/>
      <c r="BY219" t="s">
        <v>1433</v>
      </c>
      <c r="BZ219" s="36"/>
      <c r="CA219" t="s">
        <v>762</v>
      </c>
      <c r="CB219" t="s">
        <v>1434</v>
      </c>
      <c r="CC219" t="s">
        <v>1651</v>
      </c>
    </row>
    <row r="220" spans="76:81" x14ac:dyDescent="0.25">
      <c r="BX220" s="36"/>
      <c r="BY220" t="s">
        <v>1615</v>
      </c>
      <c r="BZ220" s="36"/>
      <c r="CA220" t="s">
        <v>42</v>
      </c>
      <c r="CB220" t="s">
        <v>1396</v>
      </c>
      <c r="CC220" t="s">
        <v>1813</v>
      </c>
    </row>
    <row r="221" spans="76:81" x14ac:dyDescent="0.25">
      <c r="BX221" s="36"/>
      <c r="BY221" t="s">
        <v>1435</v>
      </c>
      <c r="BZ221" s="36"/>
      <c r="CA221" t="s">
        <v>42</v>
      </c>
      <c r="CB221" t="s">
        <v>1436</v>
      </c>
      <c r="CC221" t="s">
        <v>1642</v>
      </c>
    </row>
    <row r="222" spans="76:81" x14ac:dyDescent="0.25">
      <c r="BX222" s="36"/>
      <c r="BY222" t="s">
        <v>1114</v>
      </c>
      <c r="BZ222" s="36"/>
      <c r="CA222" t="s">
        <v>424</v>
      </c>
      <c r="CB222" t="s">
        <v>1115</v>
      </c>
      <c r="CC222" t="s">
        <v>1682</v>
      </c>
    </row>
    <row r="223" spans="76:81" x14ac:dyDescent="0.25">
      <c r="BX223" s="36"/>
      <c r="BY223" t="s">
        <v>1098</v>
      </c>
      <c r="BZ223" s="36"/>
      <c r="CA223" t="s">
        <v>629</v>
      </c>
      <c r="CB223" t="s">
        <v>1099</v>
      </c>
      <c r="CC223" t="s">
        <v>1797</v>
      </c>
    </row>
    <row r="224" spans="76:81" x14ac:dyDescent="0.25">
      <c r="BX224" s="36"/>
      <c r="BY224" t="s">
        <v>1014</v>
      </c>
      <c r="BZ224" s="36"/>
      <c r="CA224" t="s">
        <v>619</v>
      </c>
      <c r="CB224" t="s">
        <v>1006</v>
      </c>
      <c r="CC224" t="s">
        <v>1807</v>
      </c>
    </row>
    <row r="225" spans="76:81" x14ac:dyDescent="0.25">
      <c r="BX225" s="36"/>
      <c r="BY225" t="s">
        <v>1225</v>
      </c>
      <c r="BZ225" s="36"/>
      <c r="CA225" t="s">
        <v>363</v>
      </c>
      <c r="CB225" t="s">
        <v>1226</v>
      </c>
      <c r="CC225" t="s">
        <v>1677</v>
      </c>
    </row>
    <row r="226" spans="76:81" x14ac:dyDescent="0.25">
      <c r="BX226" s="36"/>
      <c r="BY226" t="s">
        <v>1439</v>
      </c>
      <c r="BZ226" s="36"/>
      <c r="CA226" t="s">
        <v>42</v>
      </c>
      <c r="CB226" t="s">
        <v>1440</v>
      </c>
      <c r="CC226" t="s">
        <v>1733</v>
      </c>
    </row>
    <row r="227" spans="76:81" x14ac:dyDescent="0.25">
      <c r="BX227" s="36"/>
      <c r="BY227" t="s">
        <v>1184</v>
      </c>
      <c r="BZ227" s="36"/>
      <c r="CA227" t="s">
        <v>36</v>
      </c>
      <c r="CB227" t="s">
        <v>1185</v>
      </c>
      <c r="CC227" t="s">
        <v>1643</v>
      </c>
    </row>
    <row r="228" spans="76:81" x14ac:dyDescent="0.25">
      <c r="BX228" s="36"/>
      <c r="BY228" t="s">
        <v>1100</v>
      </c>
      <c r="BZ228" s="36"/>
      <c r="CA228" t="s">
        <v>629</v>
      </c>
      <c r="CB228" t="s">
        <v>1101</v>
      </c>
      <c r="CC228" t="s">
        <v>1691</v>
      </c>
    </row>
    <row r="229" spans="76:81" x14ac:dyDescent="0.25">
      <c r="BX229" s="36"/>
      <c r="BY229" t="s">
        <v>1444</v>
      </c>
      <c r="BZ229" s="36"/>
      <c r="CA229" t="s">
        <v>1105</v>
      </c>
      <c r="CB229" t="s">
        <v>1445</v>
      </c>
      <c r="CC229" t="s">
        <v>1729</v>
      </c>
    </row>
    <row r="230" spans="76:81" x14ac:dyDescent="0.25">
      <c r="BX230" s="36"/>
      <c r="BY230" t="s">
        <v>1164</v>
      </c>
      <c r="BZ230" s="36"/>
      <c r="CA230" t="s">
        <v>628</v>
      </c>
      <c r="CB230" t="s">
        <v>1165</v>
      </c>
      <c r="CC230" t="s">
        <v>1700</v>
      </c>
    </row>
    <row r="231" spans="76:81" x14ac:dyDescent="0.25">
      <c r="BX231" s="36"/>
      <c r="BY231" t="s">
        <v>1601</v>
      </c>
      <c r="BZ231" s="36"/>
      <c r="CA231" t="s">
        <v>648</v>
      </c>
      <c r="CB231" t="s">
        <v>1235</v>
      </c>
      <c r="CC231" t="s">
        <v>1696</v>
      </c>
    </row>
    <row r="232" spans="76:81" x14ac:dyDescent="0.25">
      <c r="BX232" s="36"/>
      <c r="BY232" t="s">
        <v>801</v>
      </c>
      <c r="BZ232" s="36"/>
      <c r="CA232" t="s">
        <v>802</v>
      </c>
      <c r="CB232" t="s">
        <v>803</v>
      </c>
      <c r="CC232" t="s">
        <v>1701</v>
      </c>
    </row>
    <row r="233" spans="76:81" x14ac:dyDescent="0.25">
      <c r="BX233" s="36"/>
      <c r="BY233" t="s">
        <v>895</v>
      </c>
      <c r="BZ233" s="36"/>
      <c r="CA233" t="s">
        <v>615</v>
      </c>
      <c r="CB233" t="s">
        <v>896</v>
      </c>
      <c r="CC233" t="s">
        <v>1707</v>
      </c>
    </row>
    <row r="234" spans="76:81" x14ac:dyDescent="0.25">
      <c r="BX234" s="36"/>
      <c r="BY234" t="s">
        <v>1263</v>
      </c>
      <c r="BZ234" s="36"/>
      <c r="CA234" t="s">
        <v>226</v>
      </c>
      <c r="CB234" t="s">
        <v>1264</v>
      </c>
      <c r="CC234" t="s">
        <v>1742</v>
      </c>
    </row>
    <row r="235" spans="76:81" x14ac:dyDescent="0.25">
      <c r="BX235" s="36"/>
      <c r="BY235" t="s">
        <v>1446</v>
      </c>
      <c r="BZ235" s="36"/>
      <c r="CA235" t="s">
        <v>657</v>
      </c>
      <c r="CB235" t="s">
        <v>1447</v>
      </c>
      <c r="CC235" t="s">
        <v>1828</v>
      </c>
    </row>
    <row r="236" spans="76:81" x14ac:dyDescent="0.25">
      <c r="BX236" s="36"/>
      <c r="BY236" t="s">
        <v>1271</v>
      </c>
      <c r="BZ236" s="36"/>
      <c r="CA236" t="s">
        <v>647</v>
      </c>
      <c r="CB236" t="s">
        <v>1272</v>
      </c>
      <c r="CC236" t="s">
        <v>1794</v>
      </c>
    </row>
    <row r="237" spans="76:81" x14ac:dyDescent="0.25">
      <c r="BX237" s="36"/>
      <c r="BY237" t="s">
        <v>1289</v>
      </c>
      <c r="BZ237" s="36"/>
      <c r="CA237" t="s">
        <v>434</v>
      </c>
      <c r="CB237" t="s">
        <v>1290</v>
      </c>
      <c r="CC237" t="s">
        <v>1717</v>
      </c>
    </row>
    <row r="238" spans="76:81" x14ac:dyDescent="0.25">
      <c r="BX238" s="36"/>
      <c r="BY238" t="s">
        <v>1452</v>
      </c>
      <c r="BZ238" s="36"/>
      <c r="CA238" t="s">
        <v>624</v>
      </c>
      <c r="CB238" t="s">
        <v>1451</v>
      </c>
      <c r="CC238" t="s">
        <v>1850</v>
      </c>
    </row>
    <row r="239" spans="76:81" x14ac:dyDescent="0.25">
      <c r="BX239" s="36"/>
      <c r="BY239" t="s">
        <v>1211</v>
      </c>
      <c r="BZ239" s="36"/>
      <c r="CA239" t="s">
        <v>648</v>
      </c>
      <c r="CB239" t="s">
        <v>1212</v>
      </c>
      <c r="CC239" t="s">
        <v>1654</v>
      </c>
    </row>
    <row r="240" spans="76:81" x14ac:dyDescent="0.25">
      <c r="BX240" s="36"/>
      <c r="BY240" t="s">
        <v>1221</v>
      </c>
      <c r="BZ240" s="36"/>
      <c r="CA240" t="s">
        <v>366</v>
      </c>
      <c r="CB240" t="s">
        <v>1222</v>
      </c>
      <c r="CC240" t="s">
        <v>1667</v>
      </c>
    </row>
    <row r="241" spans="76:81" x14ac:dyDescent="0.25">
      <c r="BX241" s="36"/>
      <c r="BY241" t="s">
        <v>864</v>
      </c>
      <c r="BZ241" s="36"/>
      <c r="CA241" t="s">
        <v>117</v>
      </c>
      <c r="CB241" t="s">
        <v>865</v>
      </c>
      <c r="CC241" t="s">
        <v>1796</v>
      </c>
    </row>
    <row r="242" spans="76:81" x14ac:dyDescent="0.25">
      <c r="BX242" s="36"/>
      <c r="BY242" t="s">
        <v>897</v>
      </c>
      <c r="BZ242" s="36"/>
      <c r="CA242" t="s">
        <v>657</v>
      </c>
      <c r="CB242" t="s">
        <v>898</v>
      </c>
      <c r="CC242" t="s">
        <v>1683</v>
      </c>
    </row>
    <row r="243" spans="76:81" x14ac:dyDescent="0.25">
      <c r="BX243" s="36"/>
      <c r="BZ243" s="36"/>
    </row>
    <row r="244" spans="76:81" x14ac:dyDescent="0.25">
      <c r="BX244" s="36"/>
      <c r="BZ244" s="36"/>
    </row>
    <row r="245" spans="76:81" x14ac:dyDescent="0.25">
      <c r="BX245" s="36"/>
      <c r="BZ245" s="36"/>
    </row>
    <row r="246" spans="76:81" x14ac:dyDescent="0.25">
      <c r="BX246" s="36"/>
      <c r="BZ246" s="36"/>
    </row>
    <row r="247" spans="76:81" x14ac:dyDescent="0.25">
      <c r="BX247" s="36"/>
      <c r="BZ247" s="36"/>
    </row>
    <row r="248" spans="76:81" x14ac:dyDescent="0.25">
      <c r="BX248" s="36"/>
      <c r="BZ248" s="36"/>
    </row>
    <row r="249" spans="76:81" x14ac:dyDescent="0.25">
      <c r="BX249" s="36"/>
      <c r="BZ249" s="36"/>
    </row>
    <row r="250" spans="76:81" x14ac:dyDescent="0.25">
      <c r="BX250" s="36"/>
      <c r="BZ250" s="36"/>
    </row>
    <row r="251" spans="76:81" x14ac:dyDescent="0.25">
      <c r="BX251" s="36"/>
      <c r="BZ251" s="36"/>
    </row>
    <row r="252" spans="76:81" x14ac:dyDescent="0.25">
      <c r="BX252" s="36"/>
      <c r="BZ252" s="36"/>
    </row>
    <row r="253" spans="76:81" x14ac:dyDescent="0.25">
      <c r="BX253" s="36"/>
      <c r="BZ253" s="36"/>
    </row>
    <row r="254" spans="76:81" x14ac:dyDescent="0.25">
      <c r="BX254" s="36"/>
      <c r="BZ254" s="36"/>
    </row>
    <row r="255" spans="76:81" x14ac:dyDescent="0.25">
      <c r="BX255" s="36"/>
      <c r="BZ255" s="36"/>
    </row>
    <row r="256" spans="76:81" x14ac:dyDescent="0.25">
      <c r="BX256" s="36"/>
      <c r="BZ256" s="36"/>
    </row>
    <row r="257" spans="76:78" x14ac:dyDescent="0.25">
      <c r="BX257" s="36"/>
      <c r="BZ257" s="36"/>
    </row>
    <row r="258" spans="76:78" x14ac:dyDescent="0.25">
      <c r="BX258" s="36"/>
      <c r="BZ258" s="36"/>
    </row>
    <row r="259" spans="76:78" x14ac:dyDescent="0.25">
      <c r="BX259" s="36"/>
      <c r="BZ259" s="36"/>
    </row>
    <row r="260" spans="76:78" x14ac:dyDescent="0.25">
      <c r="BX260" s="36"/>
      <c r="BZ260" s="36"/>
    </row>
    <row r="261" spans="76:78" x14ac:dyDescent="0.25">
      <c r="BX261" s="36"/>
      <c r="BZ261" s="36"/>
    </row>
    <row r="262" spans="76:78" x14ac:dyDescent="0.25">
      <c r="BX262" s="36"/>
      <c r="BZ262" s="36"/>
    </row>
    <row r="263" spans="76:78" x14ac:dyDescent="0.25">
      <c r="BX263" s="36"/>
      <c r="BZ263" s="36"/>
    </row>
    <row r="264" spans="76:78" x14ac:dyDescent="0.25">
      <c r="BX264" s="36"/>
      <c r="BZ264" s="36"/>
    </row>
    <row r="265" spans="76:78" x14ac:dyDescent="0.25">
      <c r="BX265" s="36"/>
      <c r="BZ265" s="36"/>
    </row>
    <row r="266" spans="76:78" x14ac:dyDescent="0.25">
      <c r="BX266" s="36"/>
      <c r="BZ266" s="36"/>
    </row>
    <row r="267" spans="76:78" x14ac:dyDescent="0.25">
      <c r="BX267" s="36"/>
      <c r="BZ267" s="36"/>
    </row>
    <row r="268" spans="76:78" x14ac:dyDescent="0.25">
      <c r="BX268" s="36"/>
      <c r="BZ268" s="36"/>
    </row>
    <row r="269" spans="76:78" x14ac:dyDescent="0.25">
      <c r="BX269" s="36"/>
      <c r="BZ269" s="36"/>
    </row>
    <row r="270" spans="76:78" x14ac:dyDescent="0.25">
      <c r="BX270" s="36"/>
      <c r="BZ270" s="36"/>
    </row>
    <row r="271" spans="76:78" x14ac:dyDescent="0.25">
      <c r="BX271" s="36"/>
      <c r="BZ271" s="36"/>
    </row>
    <row r="272" spans="76:78" x14ac:dyDescent="0.25">
      <c r="BX272" s="36"/>
      <c r="BZ272" s="36"/>
    </row>
    <row r="273" spans="76:78" x14ac:dyDescent="0.25">
      <c r="BX273" s="36"/>
      <c r="BZ273" s="36"/>
    </row>
    <row r="274" spans="76:78" x14ac:dyDescent="0.25">
      <c r="BX274" s="36"/>
      <c r="BZ274" s="36"/>
    </row>
    <row r="275" spans="76:78" x14ac:dyDescent="0.25">
      <c r="BX275" s="36"/>
      <c r="BZ275" s="36"/>
    </row>
    <row r="276" spans="76:78" x14ac:dyDescent="0.25">
      <c r="BX276" s="36"/>
      <c r="BZ276" s="36"/>
    </row>
    <row r="277" spans="76:78" x14ac:dyDescent="0.25">
      <c r="BX277" s="36"/>
      <c r="BZ277" s="36"/>
    </row>
    <row r="278" spans="76:78" x14ac:dyDescent="0.25">
      <c r="BX278" s="36"/>
      <c r="BZ278" s="36"/>
    </row>
    <row r="279" spans="76:78" x14ac:dyDescent="0.25">
      <c r="BX279" s="36"/>
      <c r="BZ279" s="36"/>
    </row>
    <row r="280" spans="76:78" x14ac:dyDescent="0.25">
      <c r="BX280" s="36"/>
      <c r="BZ280" s="36"/>
    </row>
    <row r="281" spans="76:78" x14ac:dyDescent="0.25">
      <c r="BX281" s="36"/>
      <c r="BZ281" s="36"/>
    </row>
    <row r="282" spans="76:78" x14ac:dyDescent="0.25">
      <c r="BX282" s="36"/>
      <c r="BZ282" s="36"/>
    </row>
    <row r="283" spans="76:78" x14ac:dyDescent="0.25">
      <c r="BX283" s="36"/>
      <c r="BZ283" s="36"/>
    </row>
    <row r="284" spans="76:78" x14ac:dyDescent="0.25">
      <c r="BX284" s="36"/>
      <c r="BZ284" s="36"/>
    </row>
    <row r="285" spans="76:78" x14ac:dyDescent="0.25">
      <c r="BX285" s="36"/>
      <c r="BZ285" s="36"/>
    </row>
    <row r="286" spans="76:78" x14ac:dyDescent="0.25">
      <c r="BX286" s="36"/>
      <c r="BZ286" s="36"/>
    </row>
    <row r="287" spans="76:78" x14ac:dyDescent="0.25">
      <c r="BX287" s="36"/>
      <c r="BZ287" s="36"/>
    </row>
    <row r="288" spans="76:78" x14ac:dyDescent="0.25">
      <c r="BX288" s="36"/>
      <c r="BZ288" s="36"/>
    </row>
    <row r="289" spans="76:78" x14ac:dyDescent="0.25">
      <c r="BX289" s="36"/>
      <c r="BZ289" s="36"/>
    </row>
    <row r="290" spans="76:78" x14ac:dyDescent="0.25">
      <c r="BX290" s="36"/>
      <c r="BZ290" s="36"/>
    </row>
    <row r="291" spans="76:78" x14ac:dyDescent="0.25">
      <c r="BX291" s="36"/>
      <c r="BZ291" s="36"/>
    </row>
    <row r="292" spans="76:78" x14ac:dyDescent="0.25">
      <c r="BX292" s="36"/>
      <c r="BZ292" s="36"/>
    </row>
    <row r="293" spans="76:78" x14ac:dyDescent="0.25">
      <c r="BX293" s="36"/>
      <c r="BZ293" s="36"/>
    </row>
    <row r="294" spans="76:78" x14ac:dyDescent="0.25">
      <c r="BX294" s="36"/>
      <c r="BZ294" s="36"/>
    </row>
    <row r="295" spans="76:78" x14ac:dyDescent="0.25">
      <c r="BX295" s="36"/>
      <c r="BZ295" s="36"/>
    </row>
    <row r="296" spans="76:78" x14ac:dyDescent="0.25">
      <c r="BX296" s="36"/>
      <c r="BZ296" s="36"/>
    </row>
    <row r="297" spans="76:78" x14ac:dyDescent="0.25">
      <c r="BX297" s="36"/>
      <c r="BZ297" s="36"/>
    </row>
    <row r="298" spans="76:78" x14ac:dyDescent="0.25">
      <c r="BX298" s="36"/>
      <c r="BZ298" s="36"/>
    </row>
    <row r="299" spans="76:78" x14ac:dyDescent="0.25">
      <c r="BX299" s="36"/>
      <c r="BZ299" s="36"/>
    </row>
    <row r="300" spans="76:78" x14ac:dyDescent="0.25">
      <c r="BX300" s="36"/>
      <c r="BZ300" s="36"/>
    </row>
    <row r="301" spans="76:78" x14ac:dyDescent="0.25">
      <c r="BX301" s="36"/>
      <c r="BZ301" s="36"/>
    </row>
    <row r="302" spans="76:78" x14ac:dyDescent="0.25">
      <c r="BX302" s="36"/>
      <c r="BZ302" s="36"/>
    </row>
    <row r="303" spans="76:78" x14ac:dyDescent="0.25">
      <c r="BX303" s="36"/>
      <c r="BZ303" s="36"/>
    </row>
    <row r="304" spans="76:78" x14ac:dyDescent="0.25">
      <c r="BX304" s="36"/>
      <c r="BZ304" s="36"/>
    </row>
    <row r="305" spans="76:78" x14ac:dyDescent="0.25">
      <c r="BX305" s="36"/>
      <c r="BZ305" s="36"/>
    </row>
    <row r="306" spans="76:78" x14ac:dyDescent="0.25">
      <c r="BX306" s="36"/>
      <c r="BZ306" s="36"/>
    </row>
    <row r="307" spans="76:78" x14ac:dyDescent="0.25">
      <c r="BX307" s="36"/>
      <c r="BZ307" s="36"/>
    </row>
    <row r="308" spans="76:78" x14ac:dyDescent="0.25">
      <c r="BX308" s="36"/>
      <c r="BZ308" s="36"/>
    </row>
    <row r="309" spans="76:78" x14ac:dyDescent="0.25">
      <c r="BX309" s="36"/>
      <c r="BZ309" s="36"/>
    </row>
    <row r="310" spans="76:78" x14ac:dyDescent="0.25">
      <c r="BX310" s="36"/>
      <c r="BZ310" s="36"/>
    </row>
    <row r="311" spans="76:78" x14ac:dyDescent="0.25">
      <c r="BX311" s="36"/>
      <c r="BZ311" s="36"/>
    </row>
    <row r="312" spans="76:78" x14ac:dyDescent="0.25">
      <c r="BX312" s="36"/>
      <c r="BZ312" s="36"/>
    </row>
    <row r="313" spans="76:78" x14ac:dyDescent="0.25">
      <c r="BX313" s="36"/>
      <c r="BZ313" s="36"/>
    </row>
    <row r="314" spans="76:78" x14ac:dyDescent="0.25">
      <c r="BX314" s="36"/>
      <c r="BZ314" s="36"/>
    </row>
    <row r="315" spans="76:78" x14ac:dyDescent="0.25">
      <c r="BX315" s="36"/>
      <c r="BZ315" s="36"/>
    </row>
    <row r="316" spans="76:78" x14ac:dyDescent="0.25">
      <c r="BX316" s="36"/>
      <c r="BZ316" s="36"/>
    </row>
    <row r="317" spans="76:78" x14ac:dyDescent="0.25">
      <c r="BX317" s="36"/>
      <c r="BZ317" s="36"/>
    </row>
    <row r="318" spans="76:78" x14ac:dyDescent="0.25">
      <c r="BX318" s="36"/>
      <c r="BZ318" s="36"/>
    </row>
    <row r="319" spans="76:78" x14ac:dyDescent="0.25">
      <c r="BX319" s="36"/>
      <c r="BZ319" s="36"/>
    </row>
    <row r="320" spans="76:78" x14ac:dyDescent="0.25">
      <c r="BX320" s="36"/>
      <c r="BZ320" s="36"/>
    </row>
    <row r="321" spans="76:78" x14ac:dyDescent="0.25">
      <c r="BX321" s="36"/>
      <c r="BZ321" s="36"/>
    </row>
    <row r="322" spans="76:78" x14ac:dyDescent="0.25">
      <c r="BX322" s="36"/>
      <c r="BZ322" s="36"/>
    </row>
    <row r="323" spans="76:78" x14ac:dyDescent="0.25">
      <c r="BX323" s="36"/>
    </row>
    <row r="324" spans="76:78" x14ac:dyDescent="0.25">
      <c r="BX324" s="36"/>
    </row>
    <row r="325" spans="76:78" x14ac:dyDescent="0.25">
      <c r="BX325" s="36"/>
    </row>
    <row r="326" spans="76:78" x14ac:dyDescent="0.25">
      <c r="BX326" s="36"/>
    </row>
    <row r="327" spans="76:78" x14ac:dyDescent="0.25">
      <c r="BX327" s="36"/>
    </row>
    <row r="328" spans="76:78" x14ac:dyDescent="0.25">
      <c r="BX328" s="36"/>
    </row>
    <row r="329" spans="76:78" x14ac:dyDescent="0.25">
      <c r="BX329" s="36"/>
    </row>
    <row r="330" spans="76:78" x14ac:dyDescent="0.25">
      <c r="BX330" s="36"/>
    </row>
    <row r="331" spans="76:78" x14ac:dyDescent="0.25">
      <c r="BX331" s="36"/>
    </row>
    <row r="332" spans="76:78" x14ac:dyDescent="0.25">
      <c r="BX332" s="36"/>
    </row>
    <row r="333" spans="76:78" x14ac:dyDescent="0.25">
      <c r="BX333" s="36"/>
    </row>
    <row r="334" spans="76:78" x14ac:dyDescent="0.25">
      <c r="BX334" s="36"/>
    </row>
    <row r="335" spans="76:78" x14ac:dyDescent="0.25">
      <c r="BX335" s="36"/>
    </row>
    <row r="336" spans="76:78" x14ac:dyDescent="0.25">
      <c r="BX336" s="36"/>
    </row>
    <row r="337" spans="76:76" x14ac:dyDescent="0.25">
      <c r="BX337" s="36"/>
    </row>
    <row r="338" spans="76:76" x14ac:dyDescent="0.25">
      <c r="BX338" s="36"/>
    </row>
    <row r="339" spans="76:76" x14ac:dyDescent="0.25">
      <c r="BX339" s="36"/>
    </row>
    <row r="340" spans="76:76" x14ac:dyDescent="0.25">
      <c r="BX340" s="36"/>
    </row>
    <row r="341" spans="76:76" x14ac:dyDescent="0.25">
      <c r="BX341" s="36"/>
    </row>
    <row r="342" spans="76:76" x14ac:dyDescent="0.25">
      <c r="BX342" s="36"/>
    </row>
    <row r="343" spans="76:76" x14ac:dyDescent="0.25">
      <c r="BX343" s="36"/>
    </row>
    <row r="344" spans="76:76" x14ac:dyDescent="0.25">
      <c r="BX344" s="36"/>
    </row>
    <row r="345" spans="76:76" x14ac:dyDescent="0.25">
      <c r="BX345" s="36"/>
    </row>
    <row r="346" spans="76:76" x14ac:dyDescent="0.25">
      <c r="BX346" s="36"/>
    </row>
    <row r="347" spans="76:76" x14ac:dyDescent="0.25">
      <c r="BX347" s="36"/>
    </row>
    <row r="348" spans="76:76" x14ac:dyDescent="0.25">
      <c r="BX348" s="36"/>
    </row>
    <row r="349" spans="76:76" x14ac:dyDescent="0.25">
      <c r="BX349" s="36"/>
    </row>
    <row r="350" spans="76:76" x14ac:dyDescent="0.25">
      <c r="BX350" s="36"/>
    </row>
    <row r="351" spans="76:76" x14ac:dyDescent="0.25">
      <c r="BX351" s="36"/>
    </row>
    <row r="352" spans="76:76" x14ac:dyDescent="0.25">
      <c r="BX352" s="36"/>
    </row>
    <row r="353" spans="76:76" x14ac:dyDescent="0.25">
      <c r="BX353" s="36"/>
    </row>
    <row r="354" spans="76:76" x14ac:dyDescent="0.25">
      <c r="BX354" s="36"/>
    </row>
    <row r="355" spans="76:76" x14ac:dyDescent="0.25">
      <c r="BX355" s="36"/>
    </row>
    <row r="356" spans="76:76" x14ac:dyDescent="0.25">
      <c r="BX356" s="36"/>
    </row>
    <row r="357" spans="76:76" x14ac:dyDescent="0.25">
      <c r="BX357" s="36"/>
    </row>
    <row r="358" spans="76:76" x14ac:dyDescent="0.25">
      <c r="BX358" s="36"/>
    </row>
    <row r="359" spans="76:76" x14ac:dyDescent="0.25">
      <c r="BX359" s="36"/>
    </row>
    <row r="360" spans="76:76" x14ac:dyDescent="0.25">
      <c r="BX360" s="36"/>
    </row>
    <row r="361" spans="76:76" x14ac:dyDescent="0.25">
      <c r="BX361" s="36"/>
    </row>
    <row r="362" spans="76:76" x14ac:dyDescent="0.25">
      <c r="BX362" s="36"/>
    </row>
    <row r="363" spans="76:76" x14ac:dyDescent="0.25">
      <c r="BX363" s="36"/>
    </row>
    <row r="364" spans="76:76" x14ac:dyDescent="0.25">
      <c r="BX364" s="36"/>
    </row>
    <row r="365" spans="76:76" x14ac:dyDescent="0.25">
      <c r="BX365" s="36"/>
    </row>
    <row r="366" spans="76:76" x14ac:dyDescent="0.25">
      <c r="BX366" s="36"/>
    </row>
    <row r="367" spans="76:76" x14ac:dyDescent="0.25">
      <c r="BX367" s="36"/>
    </row>
    <row r="368" spans="76:76" x14ac:dyDescent="0.25">
      <c r="BX368" s="36"/>
    </row>
    <row r="369" spans="76:76" x14ac:dyDescent="0.25">
      <c r="BX369" s="36"/>
    </row>
    <row r="370" spans="76:76" x14ac:dyDescent="0.25">
      <c r="BX370" s="36"/>
    </row>
    <row r="371" spans="76:76" x14ac:dyDescent="0.25">
      <c r="BX371" s="36"/>
    </row>
    <row r="372" spans="76:76" x14ac:dyDescent="0.25">
      <c r="BX372" s="36"/>
    </row>
    <row r="373" spans="76:76" x14ac:dyDescent="0.25">
      <c r="BX373" s="36"/>
    </row>
    <row r="374" spans="76:76" x14ac:dyDescent="0.25">
      <c r="BX374" s="36"/>
    </row>
    <row r="375" spans="76:76" x14ac:dyDescent="0.25">
      <c r="BX375" s="36"/>
    </row>
    <row r="376" spans="76:76" x14ac:dyDescent="0.25">
      <c r="BX376" s="36"/>
    </row>
    <row r="377" spans="76:76" x14ac:dyDescent="0.25">
      <c r="BX377" s="36"/>
    </row>
    <row r="378" spans="76:76" x14ac:dyDescent="0.25">
      <c r="BX378" s="36"/>
    </row>
    <row r="379" spans="76:76" x14ac:dyDescent="0.25">
      <c r="BX379" s="36"/>
    </row>
    <row r="380" spans="76:76" x14ac:dyDescent="0.25">
      <c r="BX380" s="36"/>
    </row>
    <row r="381" spans="76:76" x14ac:dyDescent="0.25">
      <c r="BX381" s="36"/>
    </row>
    <row r="382" spans="76:76" x14ac:dyDescent="0.25">
      <c r="BX382" s="36"/>
    </row>
    <row r="383" spans="76:76" x14ac:dyDescent="0.25">
      <c r="BX383" s="36"/>
    </row>
    <row r="384" spans="76:76" x14ac:dyDescent="0.25">
      <c r="BX384" s="36"/>
    </row>
    <row r="385" spans="76:76" x14ac:dyDescent="0.25">
      <c r="BX385" s="36"/>
    </row>
    <row r="386" spans="76:76" x14ac:dyDescent="0.25">
      <c r="BX386" s="36"/>
    </row>
    <row r="387" spans="76:76" x14ac:dyDescent="0.25">
      <c r="BX387" s="36"/>
    </row>
    <row r="388" spans="76:76" x14ac:dyDescent="0.25">
      <c r="BX388" s="36"/>
    </row>
    <row r="389" spans="76:76" x14ac:dyDescent="0.25">
      <c r="BX389" s="36"/>
    </row>
    <row r="390" spans="76:76" x14ac:dyDescent="0.25">
      <c r="BX390" s="36"/>
    </row>
    <row r="391" spans="76:76" x14ac:dyDescent="0.25">
      <c r="BX391" s="36"/>
    </row>
    <row r="392" spans="76:76" x14ac:dyDescent="0.25">
      <c r="BX392" s="36"/>
    </row>
    <row r="393" spans="76:76" x14ac:dyDescent="0.25">
      <c r="BX393" s="36"/>
    </row>
    <row r="394" spans="76:76" x14ac:dyDescent="0.25">
      <c r="BX394" s="36"/>
    </row>
  </sheetData>
  <dataValidations count="6">
    <dataValidation type="list" allowBlank="1" showInputMessage="1" showErrorMessage="1" errorTitle="Invalid" error="You must select or enter a value that matches the drop-down list." promptTitle="Select Sending SU/SD" prompt="Please select the sending SU/SD from the drop-down list." sqref="B4" xr:uid="{1F40F104-E7C6-4378-972F-0A2152DC644F}">
      <formula1>$BA$2:$BA$57</formula1>
    </dataValidation>
    <dataValidation type="list" allowBlank="1" showInputMessage="1" showErrorMessage="1" errorTitle="Invalid" error="You must select or enter a value that matches the drop-down list." promptTitle="Select Sending District" prompt="Please select the sending district from the drop-down list._x000a_Once you have selected it, you can copy and paste it or drag it down as you add more records" sqref="C5:C102" xr:uid="{57F24F02-FEAF-41FF-81A0-2ED65AC9C419}">
      <formula1>$BC$2:$BC$21</formula1>
    </dataValidation>
    <dataValidation type="list" allowBlank="1" showInputMessage="1" showErrorMessage="1" errorTitle="Invalid" error="You must use values from the list" promptTitle="Select from allowed values" prompt="Select from allowed values" sqref="D4:D102" xr:uid="{F6ADF61C-7B12-48D7-904B-12940B077346}">
      <formula1>$BE$2:$BE$5</formula1>
    </dataValidation>
    <dataValidation type="list" allowBlank="1" showInputMessage="1" showErrorMessage="1" errorTitle="Invalid" error="You must select a value from the list" promptTitle="Select Receiving School Type" prompt="Select the type of receiving school from the list" sqref="H4:H102" xr:uid="{26F1DC22-1B24-42BB-955A-0039B800C8B5}">
      <formula1>$BH$2:$BH$6</formula1>
    </dataValidation>
    <dataValidation type="list" allowBlank="1" showInputMessage="1" showErrorMessage="1" errorTitle="Invalid" promptTitle="Select Receiving Org" prompt="Please select an organization from the list._x000a_If you do not find the organization in the list, please enter the org info in the columns provided." sqref="I4:I102" xr:uid="{A84DDF1E-28A2-4DB2-9105-BC157E949477}">
      <formula1>INDIRECT($BP4)</formula1>
    </dataValidation>
    <dataValidation type="list" allowBlank="1" showInputMessage="1" showErrorMessage="1" errorTitle="Invalid" error="You must select or enter a value that matches the drop-down list." promptTitle="Select Sending District" prompt="Please select the sending district from the drop-down list._x000a_Once you have selected it, you can copy and paste it or drag it down as you add more records._x000a_(If the drop-down list appears blank, try to scroll to the top of the list.)" sqref="C4" xr:uid="{56A330E3-286A-4FE3-BB00-5F27E1253490}">
      <formula1>$BC$2:$BC$21</formula1>
    </dataValidation>
  </dataValidations>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160C-8732-4514-9512-B7BED7CF180A}">
  <sheetPr>
    <tabColor rgb="FFFFC000"/>
  </sheetPr>
  <dimension ref="A1:DK138"/>
  <sheetViews>
    <sheetView zoomScale="80" zoomScaleNormal="80" workbookViewId="0"/>
  </sheetViews>
  <sheetFormatPr defaultRowHeight="15" x14ac:dyDescent="0.25"/>
  <cols>
    <col min="1" max="1" width="8.85546875" style="5"/>
    <col min="2" max="2" width="37.28515625" customWidth="1"/>
    <col min="3" max="3" width="28.42578125" customWidth="1"/>
    <col min="4" max="4" width="18.42578125" customWidth="1"/>
    <col min="5" max="5" width="13.42578125" customWidth="1"/>
    <col min="6" max="6" width="20.140625" customWidth="1"/>
    <col min="7" max="7" width="14.140625" customWidth="1"/>
    <col min="8" max="8" width="28.7109375" customWidth="1"/>
    <col min="9" max="9" width="41.140625" bestFit="1" customWidth="1"/>
    <col min="10" max="10" width="20.140625" customWidth="1"/>
    <col min="53" max="53" width="40.42578125" bestFit="1" customWidth="1"/>
    <col min="55" max="55" width="28.28515625" bestFit="1" customWidth="1"/>
    <col min="57" max="57" width="15.140625" customWidth="1"/>
    <col min="60" max="60" width="31.85546875" bestFit="1" customWidth="1"/>
    <col min="65" max="65" width="33.7109375" bestFit="1" customWidth="1"/>
    <col min="70" max="70" width="26.28515625" customWidth="1"/>
    <col min="71" max="71" width="10.42578125" bestFit="1" customWidth="1"/>
    <col min="73" max="73" width="31.42578125" customWidth="1"/>
    <col min="77" max="77" width="76.140625" bestFit="1" customWidth="1"/>
    <col min="81" max="81" width="3.5703125" customWidth="1"/>
    <col min="82" max="82" width="31.85546875" bestFit="1" customWidth="1"/>
    <col min="83" max="83" width="3.5703125" customWidth="1"/>
    <col min="84" max="84" width="12.42578125" bestFit="1" customWidth="1"/>
    <col min="114" max="115" width="31.7109375" customWidth="1"/>
  </cols>
  <sheetData>
    <row r="1" spans="1:115" ht="15.75" thickBot="1" x14ac:dyDescent="0.3">
      <c r="B1" t="s">
        <v>2329</v>
      </c>
      <c r="BA1" s="3" t="s">
        <v>591</v>
      </c>
      <c r="BC1" s="25" t="s">
        <v>589</v>
      </c>
      <c r="BE1" s="6" t="s">
        <v>577</v>
      </c>
      <c r="BG1" t="s">
        <v>1883</v>
      </c>
      <c r="BH1" s="6" t="s">
        <v>582</v>
      </c>
      <c r="BK1" s="50" t="s">
        <v>2311</v>
      </c>
      <c r="BL1" s="51"/>
      <c r="BM1" s="51"/>
      <c r="BR1" s="37" t="s">
        <v>1894</v>
      </c>
      <c r="BS1" s="31" t="s">
        <v>1892</v>
      </c>
      <c r="BY1" s="22" t="s">
        <v>2114</v>
      </c>
      <c r="BZ1" s="22"/>
      <c r="CC1" s="39"/>
      <c r="CD1" t="s">
        <v>1882</v>
      </c>
      <c r="CE1" s="39"/>
      <c r="CL1" t="s">
        <v>1893</v>
      </c>
      <c r="CN1" t="s">
        <v>1</v>
      </c>
      <c r="CO1" t="s">
        <v>1333</v>
      </c>
      <c r="CT1" s="34" t="s">
        <v>2308</v>
      </c>
      <c r="CU1" s="1" t="s">
        <v>0</v>
      </c>
      <c r="CV1" s="5" t="s">
        <v>1453</v>
      </c>
      <c r="CW1" s="5" t="s">
        <v>1454</v>
      </c>
      <c r="CX1" s="2" t="s">
        <v>1</v>
      </c>
      <c r="CY1" s="2" t="s">
        <v>2</v>
      </c>
      <c r="CZ1" s="2" t="s">
        <v>3</v>
      </c>
      <c r="DA1" s="2" t="s">
        <v>4</v>
      </c>
      <c r="DB1" s="2" t="s">
        <v>5</v>
      </c>
      <c r="DC1" s="2" t="s">
        <v>6</v>
      </c>
      <c r="DD1" s="26" t="s">
        <v>1455</v>
      </c>
      <c r="DE1" s="2" t="s">
        <v>7</v>
      </c>
      <c r="DF1" s="34" t="s">
        <v>2170</v>
      </c>
      <c r="DG1" s="2" t="s">
        <v>8</v>
      </c>
      <c r="DH1" s="2" t="s">
        <v>9</v>
      </c>
      <c r="DI1" s="2" t="s">
        <v>10</v>
      </c>
      <c r="DJ1" t="s">
        <v>517</v>
      </c>
      <c r="DK1" t="s">
        <v>590</v>
      </c>
    </row>
    <row r="2" spans="1:115" ht="15.75" thickBot="1" x14ac:dyDescent="0.3">
      <c r="B2" s="17" t="s">
        <v>595</v>
      </c>
      <c r="C2" s="18"/>
      <c r="D2" s="19" t="s">
        <v>594</v>
      </c>
      <c r="E2" s="20"/>
      <c r="F2" s="20"/>
      <c r="G2" s="21"/>
      <c r="H2" s="32" t="s">
        <v>2134</v>
      </c>
      <c r="I2" s="33"/>
      <c r="J2" s="54"/>
      <c r="K2" s="54"/>
      <c r="L2" s="54"/>
      <c r="M2" s="55"/>
      <c r="BA2" t="s">
        <v>518</v>
      </c>
      <c r="BC2" s="8">
        <f>ReceivingOrgs!B4</f>
        <v>0</v>
      </c>
      <c r="BE2" t="s">
        <v>578</v>
      </c>
      <c r="BG2">
        <v>1</v>
      </c>
      <c r="BH2" t="s">
        <v>1884</v>
      </c>
      <c r="BK2">
        <v>1</v>
      </c>
      <c r="BL2" t="str">
        <f t="shared" ref="BL2:BL21" si="0">BK2&amp;LEFT(BC$2,5)</f>
        <v>10</v>
      </c>
      <c r="BM2" t="str">
        <f>IFERROR(INDEX(ReceivingOrgs!$DD$2:$DD$138,MATCH(ReceivingOrgs!BL2,ReceivingOrgs!$CW$2:$CW$138,0)),"")</f>
        <v/>
      </c>
      <c r="BR2" s="30" t="str">
        <f>BE$2&amp;BH2</f>
        <v>PKPublic - in state</v>
      </c>
      <c r="BS2" s="30" t="s">
        <v>2122</v>
      </c>
      <c r="BY2" s="3" t="s">
        <v>2122</v>
      </c>
      <c r="CC2" s="39"/>
      <c r="CD2" t="s">
        <v>2123</v>
      </c>
      <c r="CE2" s="39"/>
      <c r="CF2" t="s">
        <v>597</v>
      </c>
      <c r="CG2" t="s">
        <v>598</v>
      </c>
      <c r="CH2" t="s">
        <v>2137</v>
      </c>
      <c r="CL2" t="s">
        <v>1891</v>
      </c>
      <c r="CT2" s="34" t="s">
        <v>2309</v>
      </c>
      <c r="CU2" s="1" t="s">
        <v>11</v>
      </c>
      <c r="CV2" s="5">
        <v>1</v>
      </c>
      <c r="CW2" s="5" t="str">
        <f t="shared" ref="CW2:CW33" si="1">CV2&amp;CX2</f>
        <v>1SU001</v>
      </c>
      <c r="CX2" t="s">
        <v>12</v>
      </c>
      <c r="CY2" t="s">
        <v>13</v>
      </c>
      <c r="CZ2" t="s">
        <v>14</v>
      </c>
      <c r="DA2" t="s">
        <v>15</v>
      </c>
      <c r="DB2" t="s">
        <v>14</v>
      </c>
      <c r="DC2" t="s">
        <v>15</v>
      </c>
      <c r="DD2" t="str">
        <f t="shared" ref="DD2:DD33" si="2">DB2&amp;"  "&amp;DC2</f>
        <v>U061  Mt. Abraham USD</v>
      </c>
      <c r="DE2" t="s">
        <v>16</v>
      </c>
      <c r="DF2" t="str">
        <f t="shared" ref="DF2:DF25" si="3">CY2&amp;" - "&amp;DC2</f>
        <v>MT ABRAHAM SD - Mt. Abraham USD</v>
      </c>
      <c r="DG2">
        <v>1</v>
      </c>
      <c r="DH2" t="s">
        <v>18</v>
      </c>
      <c r="DI2" t="s">
        <v>19</v>
      </c>
      <c r="DJ2" t="str">
        <f t="shared" ref="DJ2:DJ33" si="4">CX2&amp;" "&amp;CY2</f>
        <v>SU001 MT ABRAHAM SD</v>
      </c>
      <c r="DK2" t="str">
        <f t="shared" ref="DK2:DK33" si="5">DB2&amp;"  "&amp;DC2</f>
        <v>U061  Mt. Abraham USD</v>
      </c>
    </row>
    <row r="3" spans="1:115" ht="30.75" thickBot="1" x14ac:dyDescent="0.3">
      <c r="A3" s="60" t="s">
        <v>576</v>
      </c>
      <c r="B3" s="61" t="s">
        <v>2120</v>
      </c>
      <c r="C3" s="61" t="s">
        <v>2121</v>
      </c>
      <c r="D3" s="62" t="s">
        <v>587</v>
      </c>
      <c r="E3" s="62" t="s">
        <v>588</v>
      </c>
      <c r="F3" s="62" t="s">
        <v>2124</v>
      </c>
      <c r="G3" s="63" t="s">
        <v>2328</v>
      </c>
      <c r="H3" s="67" t="s">
        <v>2163</v>
      </c>
      <c r="I3" s="67" t="s">
        <v>2125</v>
      </c>
      <c r="J3" s="66" t="s">
        <v>1332</v>
      </c>
      <c r="K3" s="66" t="s">
        <v>1331</v>
      </c>
      <c r="L3" s="66" t="s">
        <v>1330</v>
      </c>
      <c r="M3" s="66" t="s">
        <v>574</v>
      </c>
      <c r="N3" s="3"/>
      <c r="O3" s="3"/>
      <c r="P3" s="3"/>
      <c r="Q3" s="3"/>
      <c r="R3" s="3"/>
      <c r="S3" s="3"/>
      <c r="T3" s="3"/>
      <c r="U3" s="3"/>
      <c r="V3" s="3"/>
      <c r="BA3" t="s">
        <v>519</v>
      </c>
      <c r="BE3" t="s">
        <v>580</v>
      </c>
      <c r="BG3">
        <v>3</v>
      </c>
      <c r="BH3" t="s">
        <v>2135</v>
      </c>
      <c r="BK3">
        <v>2</v>
      </c>
      <c r="BL3" t="str">
        <f t="shared" si="0"/>
        <v>20</v>
      </c>
      <c r="BM3" t="str">
        <f>IFERROR(INDEX(ReceivingOrgs!$DD$2:$DD$138,MATCH(ReceivingOrgs!BL3,ReceivingOrgs!$CW$2:$CW$138,0)),"")</f>
        <v/>
      </c>
      <c r="BR3" s="30" t="str">
        <f>BE$2&amp;BH3</f>
        <v>PKIndividual</v>
      </c>
      <c r="BS3" s="30"/>
      <c r="BU3" s="25" t="s">
        <v>589</v>
      </c>
      <c r="BV3" s="6" t="s">
        <v>1889</v>
      </c>
      <c r="BY3" t="s">
        <v>1895</v>
      </c>
      <c r="CC3" s="39"/>
      <c r="CD3" t="s">
        <v>2138</v>
      </c>
      <c r="CE3" s="39"/>
      <c r="CF3" t="s">
        <v>2138</v>
      </c>
      <c r="CG3" t="s">
        <v>614</v>
      </c>
      <c r="CH3">
        <v>3.75</v>
      </c>
      <c r="CL3" t="s">
        <v>711</v>
      </c>
      <c r="CN3" t="s">
        <v>114</v>
      </c>
      <c r="CO3" t="s">
        <v>712</v>
      </c>
      <c r="CT3" s="34" t="s">
        <v>2310</v>
      </c>
      <c r="CU3" t="s">
        <v>2010</v>
      </c>
      <c r="CV3" s="5">
        <f t="shared" ref="CV3:CV34" si="6">IF(CX3=CX2,CV2+1,1)</f>
        <v>1</v>
      </c>
      <c r="CW3" s="5" t="str">
        <f t="shared" si="1"/>
        <v>1SU002</v>
      </c>
      <c r="CX3" t="s">
        <v>20</v>
      </c>
      <c r="CY3" t="s">
        <v>21</v>
      </c>
      <c r="CZ3" t="s">
        <v>22</v>
      </c>
      <c r="DA3" t="s">
        <v>23</v>
      </c>
      <c r="DB3" t="s">
        <v>22</v>
      </c>
      <c r="DC3" t="s">
        <v>23</v>
      </c>
      <c r="DD3" t="str">
        <f t="shared" si="2"/>
        <v>U054  Addison NW USD</v>
      </c>
      <c r="DE3" t="s">
        <v>24</v>
      </c>
      <c r="DF3" t="str">
        <f t="shared" si="3"/>
        <v>ADDISON NORTHWEST SD - Addison NW USD</v>
      </c>
      <c r="DG3">
        <v>2</v>
      </c>
      <c r="DH3" t="s">
        <v>18</v>
      </c>
      <c r="DI3" t="s">
        <v>19</v>
      </c>
      <c r="DJ3" t="str">
        <f t="shared" si="4"/>
        <v>SU002 ADDISON NORTHWEST SD</v>
      </c>
      <c r="DK3" t="str">
        <f t="shared" si="5"/>
        <v>U054  Addison NW USD</v>
      </c>
    </row>
    <row r="4" spans="1:115" ht="15.75" thickBot="1" x14ac:dyDescent="0.3">
      <c r="A4" s="5">
        <v>2025</v>
      </c>
      <c r="B4" s="59"/>
      <c r="C4" s="13"/>
      <c r="E4" s="80"/>
      <c r="F4" s="7"/>
      <c r="G4" s="23" t="str">
        <f>IFERROR(F4/E4,"")</f>
        <v/>
      </c>
      <c r="H4" s="12"/>
      <c r="J4" s="56" t="str">
        <f>IFERROR(
IF(
INDEX(allorgs!C$3:C$999,MATCH($I4,allorgs!$B$3:$B$999,0))=0,
"",
INDEX(allorgs!C$3:C$999,MATCH($I4,allorgs!$B$3:$B$999,0))
),
"")</f>
        <v/>
      </c>
      <c r="K4" s="57" t="str">
        <f>IFERROR(
IF(
INDEX(allorgs!D$3:D$999,MATCH($I4,allorgs!$B$3:$B$999,0))=0,
"",
INDEX(allorgs!D$3:D$999,MATCH($I4,allorgs!$B$3:$B$999,0))
),
"")</f>
        <v/>
      </c>
      <c r="L4" s="57" t="str">
        <f>IFERROR(
IF(
INDEX(allorgs!E$3:E$999,MATCH($I4,allorgs!$B$3:$B$999,0))=0,
"",
INDEX(allorgs!E$3:E$999,MATCH($I4,allorgs!$B$3:$B$999,0))
),
"")</f>
        <v/>
      </c>
      <c r="M4" s="58" t="str">
        <f>IFERROR(
IF(
INDEX(allorgs!F$3:F$999,MATCH($I4,allorgs!$B$3:$B$999,0))=0,
"",
INDEX(allorgs!F$3:F$999,MATCH($I4,allorgs!$B$3:$B$999,0))
),
"")</f>
        <v/>
      </c>
      <c r="BA4" t="s">
        <v>520</v>
      </c>
      <c r="BE4" t="s">
        <v>581</v>
      </c>
      <c r="BG4">
        <v>4</v>
      </c>
      <c r="BH4" t="s">
        <v>2136</v>
      </c>
      <c r="BK4">
        <v>3</v>
      </c>
      <c r="BL4" t="str">
        <f t="shared" si="0"/>
        <v>30</v>
      </c>
      <c r="BM4" t="str">
        <f>IFERROR(INDEX(ReceivingOrgs!$DD$2:$DD$138,MATCH(ReceivingOrgs!BL4,ReceivingOrgs!$CW$2:$CW$138,0)),"")</f>
        <v/>
      </c>
      <c r="BR4" s="30" t="str">
        <f>BE$2&amp;BH4</f>
        <v>PKOut of State</v>
      </c>
      <c r="BS4" s="30" t="s">
        <v>2123</v>
      </c>
      <c r="BU4" s="29" t="str">
        <f>ReceivingOrgs!D4&amp;ReceivingOrgs!H4</f>
        <v/>
      </c>
      <c r="BV4" t="str">
        <f t="shared" ref="BV4:BV35" si="7">IFERROR(INDEX($BS$2:$BS$13,MATCH(BU4,$BR$2:$BR$13,0)),"")</f>
        <v/>
      </c>
      <c r="BY4" t="s">
        <v>1896</v>
      </c>
      <c r="CC4" s="39"/>
      <c r="CD4" t="s">
        <v>2139</v>
      </c>
      <c r="CE4" s="39"/>
      <c r="CF4" t="s">
        <v>2140</v>
      </c>
      <c r="CG4" t="s">
        <v>614</v>
      </c>
      <c r="CH4">
        <v>0.5</v>
      </c>
      <c r="CL4" t="s">
        <v>1352</v>
      </c>
      <c r="CN4" t="s">
        <v>129</v>
      </c>
      <c r="CO4" t="s">
        <v>1351</v>
      </c>
      <c r="CU4" t="s">
        <v>2011</v>
      </c>
      <c r="CV4" s="5">
        <f t="shared" si="6"/>
        <v>1</v>
      </c>
      <c r="CW4" s="5" t="str">
        <f t="shared" si="1"/>
        <v>1SU003</v>
      </c>
      <c r="CX4" t="s">
        <v>25</v>
      </c>
      <c r="CY4" t="s">
        <v>26</v>
      </c>
      <c r="CZ4" t="s">
        <v>27</v>
      </c>
      <c r="DA4" t="s">
        <v>28</v>
      </c>
      <c r="DB4" t="s">
        <v>27</v>
      </c>
      <c r="DC4" t="s">
        <v>28</v>
      </c>
      <c r="DD4" t="str">
        <f t="shared" si="2"/>
        <v>U055  Addison Central USD</v>
      </c>
      <c r="DE4" t="s">
        <v>29</v>
      </c>
      <c r="DF4" t="str">
        <f t="shared" si="3"/>
        <v>ADDISON CENTRAL SD - Addison Central USD</v>
      </c>
      <c r="DG4">
        <v>3</v>
      </c>
      <c r="DH4" t="s">
        <v>18</v>
      </c>
      <c r="DI4" t="s">
        <v>19</v>
      </c>
      <c r="DJ4" t="str">
        <f t="shared" si="4"/>
        <v>SU003 ADDISON CENTRAL SD</v>
      </c>
      <c r="DK4" t="str">
        <f t="shared" si="5"/>
        <v>U055  Addison Central USD</v>
      </c>
    </row>
    <row r="5" spans="1:115" ht="15.75" thickBot="1" x14ac:dyDescent="0.3">
      <c r="A5" s="5">
        <v>2025</v>
      </c>
      <c r="B5" s="12" t="str">
        <f>IF(ISBLANK(B$4),"",B$4)</f>
        <v/>
      </c>
      <c r="C5" s="13"/>
      <c r="E5" s="80"/>
      <c r="F5" s="7"/>
      <c r="G5" s="23" t="str">
        <f t="shared" ref="G5:G68" si="8">IFERROR(F5/E5,"")</f>
        <v/>
      </c>
      <c r="H5" s="12"/>
      <c r="J5" s="56" t="str">
        <f>IFERROR(
IF(
INDEX(allorgs!C$3:C$999,MATCH($I5,allorgs!$B$3:$B$999,0))=0,
"",
INDEX(allorgs!C$3:C$999,MATCH($I5,allorgs!$B$3:$B$999,0))
),
"")</f>
        <v/>
      </c>
      <c r="K5" s="57" t="str">
        <f>IFERROR(
IF(
INDEX(allorgs!D$3:D$999,MATCH($I5,allorgs!$B$3:$B$999,0))=0,
"",
INDEX(allorgs!D$3:D$999,MATCH($I5,allorgs!$B$3:$B$999,0))
),
"")</f>
        <v/>
      </c>
      <c r="L5" s="57" t="str">
        <f>IFERROR(
IF(
INDEX(allorgs!E$3:E$999,MATCH($I5,allorgs!$B$3:$B$999,0))=0,
"",
INDEX(allorgs!E$3:E$999,MATCH($I5,allorgs!$B$3:$B$999,0))
),
"")</f>
        <v/>
      </c>
      <c r="M5" s="58" t="str">
        <f>IFERROR(
IF(
INDEX(allorgs!F$3:F$999,MATCH($I5,allorgs!$B$3:$B$999,0))=0,
"",
INDEX(allorgs!F$3:F$999,MATCH($I5,allorgs!$B$3:$B$999,0))
),
"")</f>
        <v/>
      </c>
      <c r="BA5" t="s">
        <v>521</v>
      </c>
      <c r="BE5" t="s">
        <v>579</v>
      </c>
      <c r="BK5">
        <v>4</v>
      </c>
      <c r="BL5" t="str">
        <f t="shared" si="0"/>
        <v>40</v>
      </c>
      <c r="BM5" t="str">
        <f>IFERROR(INDEX(ReceivingOrgs!$DD$2:$DD$138,MATCH(ReceivingOrgs!BL5,ReceivingOrgs!$CW$2:$CW$138,0)),"")</f>
        <v/>
      </c>
      <c r="BR5" s="30" t="str">
        <f>BE$3&amp;BH2</f>
        <v>Elem (K-6)Public - in state</v>
      </c>
      <c r="BS5" s="30" t="s">
        <v>2122</v>
      </c>
      <c r="BU5" s="29" t="str">
        <f>ReceivingOrgs!D5&amp;ReceivingOrgs!H5</f>
        <v/>
      </c>
      <c r="BV5" t="str">
        <f t="shared" si="7"/>
        <v/>
      </c>
      <c r="BY5" t="s">
        <v>1897</v>
      </c>
      <c r="CC5" s="39"/>
      <c r="CD5" t="s">
        <v>2141</v>
      </c>
      <c r="CE5" s="39"/>
      <c r="CF5" t="s">
        <v>630</v>
      </c>
      <c r="CG5" t="s">
        <v>614</v>
      </c>
      <c r="CH5">
        <v>3</v>
      </c>
      <c r="CL5" t="s">
        <v>935</v>
      </c>
      <c r="CN5" t="s">
        <v>436</v>
      </c>
      <c r="CO5" t="s">
        <v>1163</v>
      </c>
      <c r="CU5" t="s">
        <v>2012</v>
      </c>
      <c r="CV5" s="5">
        <f t="shared" si="6"/>
        <v>1</v>
      </c>
      <c r="CW5" s="5" t="str">
        <f t="shared" si="1"/>
        <v>1SU004</v>
      </c>
      <c r="CX5" t="s">
        <v>30</v>
      </c>
      <c r="CY5" t="s">
        <v>31</v>
      </c>
      <c r="CZ5" t="s">
        <v>32</v>
      </c>
      <c r="DA5" t="s">
        <v>33</v>
      </c>
      <c r="DB5" t="s">
        <v>32</v>
      </c>
      <c r="DC5" t="s">
        <v>34</v>
      </c>
      <c r="DD5" t="str">
        <f t="shared" si="2"/>
        <v>U062  Slate Valley UUSD</v>
      </c>
      <c r="DE5" t="s">
        <v>35</v>
      </c>
      <c r="DF5" t="str">
        <f t="shared" si="3"/>
        <v>SLATE VALLEY SD - Slate Valley UUSD</v>
      </c>
      <c r="DG5">
        <v>4</v>
      </c>
      <c r="DH5" t="s">
        <v>18</v>
      </c>
      <c r="DI5" t="s">
        <v>19</v>
      </c>
      <c r="DJ5" t="str">
        <f t="shared" si="4"/>
        <v>SU004 SLATE VALLEY SD</v>
      </c>
      <c r="DK5" t="str">
        <f t="shared" si="5"/>
        <v>U062  Slate Valley UUSD</v>
      </c>
    </row>
    <row r="6" spans="1:115" ht="15.75" thickBot="1" x14ac:dyDescent="0.3">
      <c r="A6" s="5">
        <v>2025</v>
      </c>
      <c r="B6" s="12" t="str">
        <f t="shared" ref="B6:B69" si="9">IF(ISBLANK(B$4),"",B$4)</f>
        <v/>
      </c>
      <c r="C6" s="13"/>
      <c r="E6" s="80"/>
      <c r="F6" s="7"/>
      <c r="G6" s="23" t="str">
        <f t="shared" si="8"/>
        <v/>
      </c>
      <c r="H6" s="12"/>
      <c r="J6" s="56" t="str">
        <f>IFERROR(
IF(
INDEX(allorgs!C$3:C$999,MATCH($I6,allorgs!$B$3:$B$999,0))=0,
"",
INDEX(allorgs!C$3:C$999,MATCH($I6,allorgs!$B$3:$B$999,0))
),
"")</f>
        <v/>
      </c>
      <c r="K6" s="57" t="str">
        <f>IFERROR(
IF(
INDEX(allorgs!D$3:D$999,MATCH($I6,allorgs!$B$3:$B$999,0))=0,
"",
INDEX(allorgs!D$3:D$999,MATCH($I6,allorgs!$B$3:$B$999,0))
),
"")</f>
        <v/>
      </c>
      <c r="L6" s="57" t="str">
        <f>IFERROR(
IF(
INDEX(allorgs!E$3:E$999,MATCH($I6,allorgs!$B$3:$B$999,0))=0,
"",
INDEX(allorgs!E$3:E$999,MATCH($I6,allorgs!$B$3:$B$999,0))
),
"")</f>
        <v/>
      </c>
      <c r="M6" s="58" t="str">
        <f>IFERROR(
IF(
INDEX(allorgs!F$3:F$999,MATCH($I6,allorgs!$B$3:$B$999,0))=0,
"",
INDEX(allorgs!F$3:F$999,MATCH($I6,allorgs!$B$3:$B$999,0))
),
"")</f>
        <v/>
      </c>
      <c r="BA6" t="s">
        <v>522</v>
      </c>
      <c r="BK6">
        <v>5</v>
      </c>
      <c r="BL6" t="str">
        <f t="shared" si="0"/>
        <v>50</v>
      </c>
      <c r="BM6" t="str">
        <f>IFERROR(INDEX(ReceivingOrgs!$DD$2:$DD$138,MATCH(ReceivingOrgs!BL6,ReceivingOrgs!$CW$2:$CW$138,0)),"")</f>
        <v/>
      </c>
      <c r="BR6" s="30" t="str">
        <f>BE$3&amp;BH3</f>
        <v>Elem (K-6)Individual</v>
      </c>
      <c r="BS6" s="30"/>
      <c r="BU6" s="29" t="str">
        <f>ReceivingOrgs!D6&amp;ReceivingOrgs!H6</f>
        <v/>
      </c>
      <c r="BV6" t="str">
        <f t="shared" si="7"/>
        <v/>
      </c>
      <c r="BY6" t="s">
        <v>1898</v>
      </c>
      <c r="CC6" s="39"/>
      <c r="CD6" t="s">
        <v>2142</v>
      </c>
      <c r="CE6" s="39"/>
      <c r="CF6" t="s">
        <v>2143</v>
      </c>
      <c r="CG6" t="s">
        <v>614</v>
      </c>
      <c r="CH6">
        <v>1.5</v>
      </c>
      <c r="CL6" t="s">
        <v>1052</v>
      </c>
      <c r="CN6" t="s">
        <v>141</v>
      </c>
      <c r="CO6" t="s">
        <v>1054</v>
      </c>
      <c r="CV6" s="5">
        <f t="shared" si="6"/>
        <v>1</v>
      </c>
      <c r="CW6" s="5" t="str">
        <f t="shared" si="1"/>
        <v>1SU005</v>
      </c>
      <c r="CX6" t="s">
        <v>37</v>
      </c>
      <c r="CY6" t="s">
        <v>38</v>
      </c>
      <c r="CZ6" t="s">
        <v>39</v>
      </c>
      <c r="DA6" t="s">
        <v>40</v>
      </c>
      <c r="DB6" t="s">
        <v>39</v>
      </c>
      <c r="DC6" t="s">
        <v>40</v>
      </c>
      <c r="DD6" t="str">
        <f t="shared" si="2"/>
        <v>T005  Arlington</v>
      </c>
      <c r="DE6" t="s">
        <v>41</v>
      </c>
      <c r="DF6" t="str">
        <f t="shared" si="3"/>
        <v>SOUTHWEST VERMONT SU - Arlington</v>
      </c>
      <c r="DG6">
        <v>5</v>
      </c>
      <c r="DH6" t="s">
        <v>43</v>
      </c>
      <c r="DI6" t="s">
        <v>19</v>
      </c>
      <c r="DJ6" t="str">
        <f t="shared" si="4"/>
        <v>SU005 SOUTHWEST VERMONT SU</v>
      </c>
      <c r="DK6" t="str">
        <f t="shared" si="5"/>
        <v>T005  Arlington</v>
      </c>
    </row>
    <row r="7" spans="1:115" ht="15.75" thickBot="1" x14ac:dyDescent="0.3">
      <c r="A7" s="5">
        <v>2025</v>
      </c>
      <c r="B7" s="12" t="str">
        <f t="shared" si="9"/>
        <v/>
      </c>
      <c r="C7" s="13"/>
      <c r="E7" s="80"/>
      <c r="F7" s="7"/>
      <c r="G7" s="23" t="str">
        <f t="shared" si="8"/>
        <v/>
      </c>
      <c r="H7" s="12"/>
      <c r="J7" s="56" t="str">
        <f>IFERROR(
IF(
INDEX(allorgs!C$3:C$999,MATCH($I7,allorgs!$B$3:$B$999,0))=0,
"",
INDEX(allorgs!C$3:C$999,MATCH($I7,allorgs!$B$3:$B$999,0))
),
"")</f>
        <v/>
      </c>
      <c r="K7" s="57" t="str">
        <f>IFERROR(
IF(
INDEX(allorgs!D$3:D$999,MATCH($I7,allorgs!$B$3:$B$999,0))=0,
"",
INDEX(allorgs!D$3:D$999,MATCH($I7,allorgs!$B$3:$B$999,0))
),
"")</f>
        <v/>
      </c>
      <c r="L7" s="57" t="str">
        <f>IFERROR(
IF(
INDEX(allorgs!E$3:E$999,MATCH($I7,allorgs!$B$3:$B$999,0))=0,
"",
INDEX(allorgs!E$3:E$999,MATCH($I7,allorgs!$B$3:$B$999,0))
),
"")</f>
        <v/>
      </c>
      <c r="M7" s="58" t="str">
        <f>IFERROR(
IF(
INDEX(allorgs!F$3:F$999,MATCH($I7,allorgs!$B$3:$B$999,0))=0,
"",
INDEX(allorgs!F$3:F$999,MATCH($I7,allorgs!$B$3:$B$999,0))
),
"")</f>
        <v/>
      </c>
      <c r="BA7" t="s">
        <v>523</v>
      </c>
      <c r="BK7">
        <v>6</v>
      </c>
      <c r="BL7" t="str">
        <f t="shared" si="0"/>
        <v>60</v>
      </c>
      <c r="BM7" t="str">
        <f>IFERROR(INDEX(ReceivingOrgs!$DD$2:$DD$138,MATCH(ReceivingOrgs!BL7,ReceivingOrgs!$CW$2:$CW$138,0)),"")</f>
        <v/>
      </c>
      <c r="BR7" s="30" t="str">
        <f>BE$3&amp;BH4</f>
        <v>Elem (K-6)Out of State</v>
      </c>
      <c r="BS7" s="30" t="s">
        <v>2123</v>
      </c>
      <c r="BU7" s="29" t="str">
        <f>ReceivingOrgs!D7&amp;ReceivingOrgs!H7</f>
        <v/>
      </c>
      <c r="BV7" t="str">
        <f t="shared" si="7"/>
        <v/>
      </c>
      <c r="BY7" t="s">
        <v>1899</v>
      </c>
      <c r="CC7" s="39"/>
      <c r="CD7" t="s">
        <v>2145</v>
      </c>
      <c r="CE7" s="39"/>
      <c r="CF7" t="s">
        <v>2144</v>
      </c>
      <c r="CG7" t="s">
        <v>614</v>
      </c>
      <c r="CH7">
        <v>7</v>
      </c>
      <c r="CL7" t="s">
        <v>965</v>
      </c>
      <c r="CN7" t="s">
        <v>183</v>
      </c>
      <c r="CO7" t="s">
        <v>966</v>
      </c>
      <c r="CU7" t="s">
        <v>2013</v>
      </c>
      <c r="CV7" s="5">
        <f t="shared" si="6"/>
        <v>2</v>
      </c>
      <c r="CW7" s="5" t="str">
        <f t="shared" si="1"/>
        <v>2SU005</v>
      </c>
      <c r="CX7" t="s">
        <v>37</v>
      </c>
      <c r="CY7" t="s">
        <v>38</v>
      </c>
      <c r="CZ7" t="s">
        <v>44</v>
      </c>
      <c r="DA7" t="s">
        <v>45</v>
      </c>
      <c r="DB7" t="s">
        <v>44</v>
      </c>
      <c r="DC7" t="s">
        <v>45</v>
      </c>
      <c r="DD7" t="str">
        <f t="shared" si="2"/>
        <v>T141  North Bennington ID</v>
      </c>
      <c r="DE7" t="s">
        <v>46</v>
      </c>
      <c r="DF7" t="str">
        <f t="shared" si="3"/>
        <v>SOUTHWEST VERMONT SU - North Bennington ID</v>
      </c>
      <c r="DG7">
        <v>5</v>
      </c>
      <c r="DH7" t="s">
        <v>43</v>
      </c>
      <c r="DI7" t="s">
        <v>19</v>
      </c>
      <c r="DJ7" t="str">
        <f t="shared" si="4"/>
        <v>SU005 SOUTHWEST VERMONT SU</v>
      </c>
      <c r="DK7" t="str">
        <f t="shared" si="5"/>
        <v>T141  North Bennington ID</v>
      </c>
    </row>
    <row r="8" spans="1:115" ht="15.75" thickBot="1" x14ac:dyDescent="0.3">
      <c r="A8" s="5">
        <v>2025</v>
      </c>
      <c r="B8" s="12" t="str">
        <f t="shared" si="9"/>
        <v/>
      </c>
      <c r="C8" s="13"/>
      <c r="E8" s="80"/>
      <c r="F8" s="7"/>
      <c r="G8" s="23" t="str">
        <f t="shared" si="8"/>
        <v/>
      </c>
      <c r="H8" s="12"/>
      <c r="J8" s="56" t="str">
        <f>IFERROR(
IF(
INDEX(allorgs!C$3:C$999,MATCH($I8,allorgs!$B$3:$B$999,0))=0,
"",
INDEX(allorgs!C$3:C$999,MATCH($I8,allorgs!$B$3:$B$999,0))
),
"")</f>
        <v/>
      </c>
      <c r="K8" s="57" t="str">
        <f>IFERROR(
IF(
INDEX(allorgs!D$3:D$999,MATCH($I8,allorgs!$B$3:$B$999,0))=0,
"",
INDEX(allorgs!D$3:D$999,MATCH($I8,allorgs!$B$3:$B$999,0))
),
"")</f>
        <v/>
      </c>
      <c r="L8" s="57" t="str">
        <f>IFERROR(
IF(
INDEX(allorgs!E$3:E$999,MATCH($I8,allorgs!$B$3:$B$999,0))=0,
"",
INDEX(allorgs!E$3:E$999,MATCH($I8,allorgs!$B$3:$B$999,0))
),
"")</f>
        <v/>
      </c>
      <c r="M8" s="58" t="str">
        <f>IFERROR(
IF(
INDEX(allorgs!F$3:F$999,MATCH($I8,allorgs!$B$3:$B$999,0))=0,
"",
INDEX(allorgs!F$3:F$999,MATCH($I8,allorgs!$B$3:$B$999,0))
),
"")</f>
        <v/>
      </c>
      <c r="BA8" t="s">
        <v>524</v>
      </c>
      <c r="BK8">
        <v>7</v>
      </c>
      <c r="BL8" t="str">
        <f t="shared" si="0"/>
        <v>70</v>
      </c>
      <c r="BM8" t="str">
        <f>IFERROR(INDEX(ReceivingOrgs!$DD$2:$DD$138,MATCH(ReceivingOrgs!BL8,ReceivingOrgs!$CW$2:$CW$138,0)),"")</f>
        <v/>
      </c>
      <c r="BR8" s="30" t="str">
        <f>BE$4&amp;BH2</f>
        <v>Sec (7-12)Public - in state</v>
      </c>
      <c r="BS8" s="30" t="s">
        <v>2122</v>
      </c>
      <c r="BU8" s="29" t="str">
        <f>ReceivingOrgs!D8&amp;ReceivingOrgs!H8</f>
        <v/>
      </c>
      <c r="BV8" t="str">
        <f t="shared" si="7"/>
        <v/>
      </c>
      <c r="BY8" t="s">
        <v>1900</v>
      </c>
      <c r="CC8" s="39"/>
      <c r="CD8" t="s">
        <v>2146</v>
      </c>
      <c r="CE8" s="39"/>
      <c r="CF8" t="s">
        <v>2147</v>
      </c>
      <c r="CG8" t="s">
        <v>614</v>
      </c>
      <c r="CH8">
        <v>1</v>
      </c>
      <c r="CL8" t="s">
        <v>1112</v>
      </c>
      <c r="CN8" t="s">
        <v>421</v>
      </c>
      <c r="CO8" t="s">
        <v>1113</v>
      </c>
      <c r="CU8" t="s">
        <v>2014</v>
      </c>
      <c r="CV8" s="5">
        <f t="shared" si="6"/>
        <v>3</v>
      </c>
      <c r="CW8" s="5" t="str">
        <f t="shared" si="1"/>
        <v>3SU005</v>
      </c>
      <c r="CX8" t="s">
        <v>37</v>
      </c>
      <c r="CY8" t="s">
        <v>38</v>
      </c>
      <c r="CZ8" t="s">
        <v>47</v>
      </c>
      <c r="DA8" t="s">
        <v>48</v>
      </c>
      <c r="DB8" t="s">
        <v>47</v>
      </c>
      <c r="DC8" t="s">
        <v>48</v>
      </c>
      <c r="DD8" t="str">
        <f t="shared" si="2"/>
        <v>T181  Sandgate</v>
      </c>
      <c r="DE8" t="s">
        <v>49</v>
      </c>
      <c r="DF8" t="str">
        <f t="shared" si="3"/>
        <v>SOUTHWEST VERMONT SU - Sandgate</v>
      </c>
      <c r="DG8">
        <v>5</v>
      </c>
      <c r="DH8" t="s">
        <v>43</v>
      </c>
      <c r="DI8" t="s">
        <v>19</v>
      </c>
      <c r="DJ8" t="str">
        <f t="shared" si="4"/>
        <v>SU005 SOUTHWEST VERMONT SU</v>
      </c>
      <c r="DK8" t="str">
        <f t="shared" si="5"/>
        <v>T181  Sandgate</v>
      </c>
    </row>
    <row r="9" spans="1:115" ht="15.75" thickBot="1" x14ac:dyDescent="0.3">
      <c r="A9" s="5">
        <v>2025</v>
      </c>
      <c r="B9" s="12" t="str">
        <f t="shared" si="9"/>
        <v/>
      </c>
      <c r="C9" s="13"/>
      <c r="E9" s="80"/>
      <c r="F9" s="7"/>
      <c r="G9" s="23" t="str">
        <f t="shared" si="8"/>
        <v/>
      </c>
      <c r="H9" s="12"/>
      <c r="J9" s="56" t="str">
        <f>IFERROR(
IF(
INDEX(allorgs!C$3:C$999,MATCH($I9,allorgs!$B$3:$B$999,0))=0,
"",
INDEX(allorgs!C$3:C$999,MATCH($I9,allorgs!$B$3:$B$999,0))
),
"")</f>
        <v/>
      </c>
      <c r="K9" s="57" t="str">
        <f>IFERROR(
IF(
INDEX(allorgs!D$3:D$999,MATCH($I9,allorgs!$B$3:$B$999,0))=0,
"",
INDEX(allorgs!D$3:D$999,MATCH($I9,allorgs!$B$3:$B$999,0))
),
"")</f>
        <v/>
      </c>
      <c r="L9" s="57" t="str">
        <f>IFERROR(
IF(
INDEX(allorgs!E$3:E$999,MATCH($I9,allorgs!$B$3:$B$999,0))=0,
"",
INDEX(allorgs!E$3:E$999,MATCH($I9,allorgs!$B$3:$B$999,0))
),
"")</f>
        <v/>
      </c>
      <c r="M9" s="58" t="str">
        <f>IFERROR(
IF(
INDEX(allorgs!F$3:F$999,MATCH($I9,allorgs!$B$3:$B$999,0))=0,
"",
INDEX(allorgs!F$3:F$999,MATCH($I9,allorgs!$B$3:$B$999,0))
),
"")</f>
        <v/>
      </c>
      <c r="BA9" t="s">
        <v>525</v>
      </c>
      <c r="BK9">
        <v>8</v>
      </c>
      <c r="BL9" t="str">
        <f t="shared" si="0"/>
        <v>80</v>
      </c>
      <c r="BM9" t="str">
        <f>IFERROR(INDEX(ReceivingOrgs!$DD$2:$DD$138,MATCH(ReceivingOrgs!BL9,ReceivingOrgs!$CW$2:$CW$138,0)),"")</f>
        <v/>
      </c>
      <c r="BR9" s="30" t="str">
        <f>BE$4&amp;BH3</f>
        <v>Sec (7-12)Individual</v>
      </c>
      <c r="BS9" s="30"/>
      <c r="BU9" s="29" t="str">
        <f>ReceivingOrgs!D9&amp;ReceivingOrgs!H9</f>
        <v/>
      </c>
      <c r="BV9" t="str">
        <f t="shared" si="7"/>
        <v/>
      </c>
      <c r="BY9" t="s">
        <v>1901</v>
      </c>
      <c r="CC9" s="39"/>
      <c r="CD9" t="s">
        <v>2148</v>
      </c>
      <c r="CE9" s="39"/>
      <c r="CF9" t="s">
        <v>658</v>
      </c>
      <c r="CG9" t="s">
        <v>614</v>
      </c>
      <c r="CH9">
        <v>14</v>
      </c>
      <c r="CL9" t="s">
        <v>932</v>
      </c>
      <c r="CN9" t="s">
        <v>934</v>
      </c>
      <c r="CO9" t="s">
        <v>934</v>
      </c>
      <c r="CU9" t="s">
        <v>2015</v>
      </c>
      <c r="CV9" s="5">
        <f t="shared" si="6"/>
        <v>4</v>
      </c>
      <c r="CW9" s="5" t="str">
        <f t="shared" si="1"/>
        <v>4SU005</v>
      </c>
      <c r="CX9" t="s">
        <v>37</v>
      </c>
      <c r="CY9" t="s">
        <v>38</v>
      </c>
      <c r="CZ9" t="s">
        <v>50</v>
      </c>
      <c r="DA9" t="s">
        <v>51</v>
      </c>
      <c r="DB9" t="s">
        <v>50</v>
      </c>
      <c r="DC9" t="s">
        <v>51</v>
      </c>
      <c r="DD9" t="str">
        <f t="shared" si="2"/>
        <v>U014  Mt. Anthony UHSD</v>
      </c>
      <c r="DE9" t="s">
        <v>52</v>
      </c>
      <c r="DF9" t="str">
        <f t="shared" si="3"/>
        <v>SOUTHWEST VERMONT SU - Mt. Anthony UHSD</v>
      </c>
      <c r="DG9">
        <v>5</v>
      </c>
      <c r="DH9" t="s">
        <v>18</v>
      </c>
      <c r="DI9" t="s">
        <v>19</v>
      </c>
      <c r="DJ9" t="str">
        <f t="shared" si="4"/>
        <v>SU005 SOUTHWEST VERMONT SU</v>
      </c>
      <c r="DK9" t="str">
        <f t="shared" si="5"/>
        <v>U014  Mt. Anthony UHSD</v>
      </c>
    </row>
    <row r="10" spans="1:115" ht="15.75" thickBot="1" x14ac:dyDescent="0.3">
      <c r="A10" s="5">
        <v>2025</v>
      </c>
      <c r="B10" s="12" t="str">
        <f t="shared" si="9"/>
        <v/>
      </c>
      <c r="C10" s="13"/>
      <c r="E10" s="80"/>
      <c r="F10" s="7"/>
      <c r="G10" s="23" t="str">
        <f t="shared" si="8"/>
        <v/>
      </c>
      <c r="H10" s="12"/>
      <c r="J10" s="56" t="str">
        <f>IFERROR(
IF(
INDEX(allorgs!C$3:C$999,MATCH($I10,allorgs!$B$3:$B$999,0))=0,
"",
INDEX(allorgs!C$3:C$999,MATCH($I10,allorgs!$B$3:$B$999,0))
),
"")</f>
        <v/>
      </c>
      <c r="K10" s="57" t="str">
        <f>IFERROR(
IF(
INDEX(allorgs!D$3:D$999,MATCH($I10,allorgs!$B$3:$B$999,0))=0,
"",
INDEX(allorgs!D$3:D$999,MATCH($I10,allorgs!$B$3:$B$999,0))
),
"")</f>
        <v/>
      </c>
      <c r="L10" s="57" t="str">
        <f>IFERROR(
IF(
INDEX(allorgs!E$3:E$999,MATCH($I10,allorgs!$B$3:$B$999,0))=0,
"",
INDEX(allorgs!E$3:E$999,MATCH($I10,allorgs!$B$3:$B$999,0))
),
"")</f>
        <v/>
      </c>
      <c r="M10" s="58" t="str">
        <f>IFERROR(
IF(
INDEX(allorgs!F$3:F$999,MATCH($I10,allorgs!$B$3:$B$999,0))=0,
"",
INDEX(allorgs!F$3:F$999,MATCH($I10,allorgs!$B$3:$B$999,0))
),
"")</f>
        <v/>
      </c>
      <c r="BA10" t="s">
        <v>526</v>
      </c>
      <c r="BK10">
        <v>9</v>
      </c>
      <c r="BL10" t="str">
        <f t="shared" si="0"/>
        <v>90</v>
      </c>
      <c r="BM10" t="str">
        <f>IFERROR(INDEX(ReceivingOrgs!$DD$2:$DD$138,MATCH(ReceivingOrgs!BL10,ReceivingOrgs!$CW$2:$CW$138,0)),"")</f>
        <v/>
      </c>
      <c r="BR10" s="30" t="str">
        <f>BE$4&amp;BH4</f>
        <v>Sec (7-12)Out of State</v>
      </c>
      <c r="BS10" s="30" t="s">
        <v>2123</v>
      </c>
      <c r="BU10" s="29" t="str">
        <f>ReceivingOrgs!D10&amp;ReceivingOrgs!H10</f>
        <v/>
      </c>
      <c r="BV10" t="str">
        <f t="shared" si="7"/>
        <v/>
      </c>
      <c r="BY10" t="s">
        <v>1902</v>
      </c>
      <c r="CC10" s="39"/>
      <c r="CD10" t="s">
        <v>655</v>
      </c>
      <c r="CE10" s="39"/>
      <c r="CF10" t="s">
        <v>655</v>
      </c>
      <c r="CG10" t="s">
        <v>614</v>
      </c>
      <c r="CH10">
        <v>6.75</v>
      </c>
      <c r="CL10" t="s">
        <v>1057</v>
      </c>
      <c r="CN10" t="s">
        <v>242</v>
      </c>
      <c r="CO10" t="s">
        <v>1058</v>
      </c>
      <c r="CU10" t="s">
        <v>2016</v>
      </c>
      <c r="CV10" s="5">
        <f t="shared" si="6"/>
        <v>5</v>
      </c>
      <c r="CW10" s="5" t="str">
        <f t="shared" si="1"/>
        <v>5SU005</v>
      </c>
      <c r="CX10" t="s">
        <v>37</v>
      </c>
      <c r="CY10" t="s">
        <v>38</v>
      </c>
      <c r="CZ10" t="s">
        <v>53</v>
      </c>
      <c r="DA10" t="s">
        <v>54</v>
      </c>
      <c r="DB10" t="s">
        <v>53</v>
      </c>
      <c r="DC10" t="s">
        <v>54</v>
      </c>
      <c r="DD10" t="str">
        <f t="shared" si="2"/>
        <v>U087  Southwest Vermont Union Elementary SD</v>
      </c>
      <c r="DE10" t="s">
        <v>55</v>
      </c>
      <c r="DF10" t="str">
        <f t="shared" si="3"/>
        <v>SOUTHWEST VERMONT SU - Southwest Vermont Union Elementary SD</v>
      </c>
      <c r="DG10">
        <v>5</v>
      </c>
      <c r="DH10" t="s">
        <v>18</v>
      </c>
      <c r="DI10" t="s">
        <v>19</v>
      </c>
      <c r="DJ10" t="str">
        <f t="shared" si="4"/>
        <v>SU005 SOUTHWEST VERMONT SU</v>
      </c>
      <c r="DK10" t="str">
        <f t="shared" si="5"/>
        <v>U087  Southwest Vermont Union Elementary SD</v>
      </c>
    </row>
    <row r="11" spans="1:115" ht="15.75" thickBot="1" x14ac:dyDescent="0.3">
      <c r="A11" s="5">
        <v>2025</v>
      </c>
      <c r="B11" s="12" t="str">
        <f t="shared" si="9"/>
        <v/>
      </c>
      <c r="C11" s="13"/>
      <c r="E11" s="80"/>
      <c r="F11" s="7"/>
      <c r="G11" s="23" t="str">
        <f t="shared" si="8"/>
        <v/>
      </c>
      <c r="H11" s="12"/>
      <c r="J11" s="56" t="str">
        <f>IFERROR(
IF(
INDEX(allorgs!C$3:C$999,MATCH($I11,allorgs!$B$3:$B$999,0))=0,
"",
INDEX(allorgs!C$3:C$999,MATCH($I11,allorgs!$B$3:$B$999,0))
),
"")</f>
        <v/>
      </c>
      <c r="K11" s="57" t="str">
        <f>IFERROR(
IF(
INDEX(allorgs!D$3:D$999,MATCH($I11,allorgs!$B$3:$B$999,0))=0,
"",
INDEX(allorgs!D$3:D$999,MATCH($I11,allorgs!$B$3:$B$999,0))
),
"")</f>
        <v/>
      </c>
      <c r="L11" s="57" t="str">
        <f>IFERROR(
IF(
INDEX(allorgs!E$3:E$999,MATCH($I11,allorgs!$B$3:$B$999,0))=0,
"",
INDEX(allorgs!E$3:E$999,MATCH($I11,allorgs!$B$3:$B$999,0))
),
"")</f>
        <v/>
      </c>
      <c r="M11" s="58" t="str">
        <f>IFERROR(
IF(
INDEX(allorgs!F$3:F$999,MATCH($I11,allorgs!$B$3:$B$999,0))=0,
"",
INDEX(allorgs!F$3:F$999,MATCH($I11,allorgs!$B$3:$B$999,0))
),
"")</f>
        <v/>
      </c>
      <c r="BA11" t="s">
        <v>527</v>
      </c>
      <c r="BK11">
        <v>10</v>
      </c>
      <c r="BL11" t="str">
        <f t="shared" si="0"/>
        <v>100</v>
      </c>
      <c r="BM11" t="str">
        <f>IFERROR(INDEX(ReceivingOrgs!$DD$2:$DD$138,MATCH(ReceivingOrgs!BL11,ReceivingOrgs!$CW$2:$CW$138,0)),"")</f>
        <v/>
      </c>
      <c r="BR11" s="30" t="str">
        <f>BE$5&amp;BH2</f>
        <v>CTEPublic - in state</v>
      </c>
      <c r="BS11" s="30" t="s">
        <v>2122</v>
      </c>
      <c r="BU11" s="29" t="str">
        <f>ReceivingOrgs!D11&amp;ReceivingOrgs!H11</f>
        <v/>
      </c>
      <c r="BV11" t="str">
        <f t="shared" si="7"/>
        <v/>
      </c>
      <c r="BY11" t="s">
        <v>1903</v>
      </c>
      <c r="CC11" s="39"/>
      <c r="CD11" t="s">
        <v>2149</v>
      </c>
      <c r="CE11" s="39"/>
      <c r="CF11" t="s">
        <v>2150</v>
      </c>
      <c r="CG11" t="s">
        <v>614</v>
      </c>
      <c r="CH11">
        <v>3.665</v>
      </c>
      <c r="CL11" t="s">
        <v>1055</v>
      </c>
      <c r="CN11" t="s">
        <v>166</v>
      </c>
      <c r="CO11" t="s">
        <v>1056</v>
      </c>
      <c r="CV11" s="5">
        <f t="shared" si="6"/>
        <v>1</v>
      </c>
      <c r="CW11" s="5" t="str">
        <f t="shared" si="1"/>
        <v>1SU006</v>
      </c>
      <c r="CX11" t="s">
        <v>56</v>
      </c>
      <c r="CY11" t="s">
        <v>57</v>
      </c>
      <c r="CZ11" t="s">
        <v>58</v>
      </c>
      <c r="DA11" t="s">
        <v>59</v>
      </c>
      <c r="DB11" t="s">
        <v>58</v>
      </c>
      <c r="DC11" t="s">
        <v>59</v>
      </c>
      <c r="DD11" t="str">
        <f t="shared" si="2"/>
        <v>T248  Winhall</v>
      </c>
      <c r="DE11" t="s">
        <v>60</v>
      </c>
      <c r="DF11" t="str">
        <f t="shared" si="3"/>
        <v>BENNINGTON RUTLAND SU - Winhall</v>
      </c>
      <c r="DG11">
        <v>6</v>
      </c>
      <c r="DH11" t="s">
        <v>43</v>
      </c>
      <c r="DI11" t="s">
        <v>19</v>
      </c>
      <c r="DJ11" t="str">
        <f t="shared" si="4"/>
        <v>SU006 BENNINGTON RUTLAND SU</v>
      </c>
      <c r="DK11" t="str">
        <f t="shared" si="5"/>
        <v>T248  Winhall</v>
      </c>
    </row>
    <row r="12" spans="1:115" ht="15.75" thickBot="1" x14ac:dyDescent="0.3">
      <c r="A12" s="5">
        <v>2025</v>
      </c>
      <c r="B12" s="12" t="str">
        <f t="shared" si="9"/>
        <v/>
      </c>
      <c r="C12" s="13"/>
      <c r="E12" s="80"/>
      <c r="F12" s="7"/>
      <c r="G12" s="23" t="str">
        <f t="shared" si="8"/>
        <v/>
      </c>
      <c r="H12" s="12"/>
      <c r="J12" s="56" t="str">
        <f>IFERROR(
IF(
INDEX(allorgs!C$3:C$999,MATCH($I12,allorgs!$B$3:$B$999,0))=0,
"",
INDEX(allorgs!C$3:C$999,MATCH($I12,allorgs!$B$3:$B$999,0))
),
"")</f>
        <v/>
      </c>
      <c r="K12" s="57" t="str">
        <f>IFERROR(
IF(
INDEX(allorgs!D$3:D$999,MATCH($I12,allorgs!$B$3:$B$999,0))=0,
"",
INDEX(allorgs!D$3:D$999,MATCH($I12,allorgs!$B$3:$B$999,0))
),
"")</f>
        <v/>
      </c>
      <c r="L12" s="57" t="str">
        <f>IFERROR(
IF(
INDEX(allorgs!E$3:E$999,MATCH($I12,allorgs!$B$3:$B$999,0))=0,
"",
INDEX(allorgs!E$3:E$999,MATCH($I12,allorgs!$B$3:$B$999,0))
),
"")</f>
        <v/>
      </c>
      <c r="M12" s="58" t="str">
        <f>IFERROR(
IF(
INDEX(allorgs!F$3:F$999,MATCH($I12,allorgs!$B$3:$B$999,0))=0,
"",
INDEX(allorgs!F$3:F$999,MATCH($I12,allorgs!$B$3:$B$999,0))
),
"")</f>
        <v/>
      </c>
      <c r="BA12" t="s">
        <v>528</v>
      </c>
      <c r="BK12">
        <v>11</v>
      </c>
      <c r="BL12" t="str">
        <f t="shared" si="0"/>
        <v>110</v>
      </c>
      <c r="BM12" t="str">
        <f>IFERROR(INDEX(ReceivingOrgs!$DD$2:$DD$138,MATCH(ReceivingOrgs!BL12,ReceivingOrgs!$CW$2:$CW$138,0)),"")</f>
        <v/>
      </c>
      <c r="BR12" s="30" t="str">
        <f>BE$5&amp;BH3</f>
        <v>CTEIndividual</v>
      </c>
      <c r="BS12" s="30"/>
      <c r="BU12" s="29" t="str">
        <f>ReceivingOrgs!D12&amp;ReceivingOrgs!H12</f>
        <v/>
      </c>
      <c r="BV12" t="str">
        <f t="shared" si="7"/>
        <v/>
      </c>
      <c r="BY12" t="s">
        <v>1904</v>
      </c>
      <c r="CC12" s="39"/>
      <c r="CD12" t="s">
        <v>2151</v>
      </c>
      <c r="CE12" s="39"/>
      <c r="CF12" t="s">
        <v>2152</v>
      </c>
      <c r="CG12" t="s">
        <v>605</v>
      </c>
      <c r="CH12">
        <v>6.2813499999999998</v>
      </c>
      <c r="CL12" t="s">
        <v>709</v>
      </c>
      <c r="CN12" t="s">
        <v>496</v>
      </c>
      <c r="CO12" t="s">
        <v>710</v>
      </c>
      <c r="CV12" s="5">
        <f t="shared" si="6"/>
        <v>2</v>
      </c>
      <c r="CW12" s="5" t="str">
        <f t="shared" si="1"/>
        <v>2SU006</v>
      </c>
      <c r="CX12" t="s">
        <v>56</v>
      </c>
      <c r="CY12" t="s">
        <v>57</v>
      </c>
      <c r="CZ12" t="s">
        <v>61</v>
      </c>
      <c r="DA12" t="s">
        <v>62</v>
      </c>
      <c r="DB12" t="s">
        <v>61</v>
      </c>
      <c r="DC12" t="s">
        <v>62</v>
      </c>
      <c r="DD12" t="str">
        <f t="shared" si="2"/>
        <v>U063  Taconic &amp; Green Regional USD</v>
      </c>
      <c r="DE12" t="s">
        <v>63</v>
      </c>
      <c r="DF12" t="str">
        <f t="shared" si="3"/>
        <v>BENNINGTON RUTLAND SU - Taconic &amp; Green Regional USD</v>
      </c>
      <c r="DG12">
        <v>6</v>
      </c>
      <c r="DH12" t="s">
        <v>18</v>
      </c>
      <c r="DI12" t="s">
        <v>19</v>
      </c>
      <c r="DJ12" t="str">
        <f t="shared" si="4"/>
        <v>SU006 BENNINGTON RUTLAND SU</v>
      </c>
      <c r="DK12" t="str">
        <f t="shared" si="5"/>
        <v>U063  Taconic &amp; Green Regional USD</v>
      </c>
    </row>
    <row r="13" spans="1:115" ht="15.75" thickBot="1" x14ac:dyDescent="0.3">
      <c r="A13" s="5">
        <v>2025</v>
      </c>
      <c r="B13" s="12" t="str">
        <f t="shared" si="9"/>
        <v/>
      </c>
      <c r="C13" s="13"/>
      <c r="E13" s="80"/>
      <c r="F13" s="7"/>
      <c r="G13" s="23" t="str">
        <f t="shared" si="8"/>
        <v/>
      </c>
      <c r="H13" s="12"/>
      <c r="J13" s="56" t="str">
        <f>IFERROR(
IF(
INDEX(allorgs!C$3:C$999,MATCH($I13,allorgs!$B$3:$B$999,0))=0,
"",
INDEX(allorgs!C$3:C$999,MATCH($I13,allorgs!$B$3:$B$999,0))
),
"")</f>
        <v/>
      </c>
      <c r="K13" s="57" t="str">
        <f>IFERROR(
IF(
INDEX(allorgs!D$3:D$999,MATCH($I13,allorgs!$B$3:$B$999,0))=0,
"",
INDEX(allorgs!D$3:D$999,MATCH($I13,allorgs!$B$3:$B$999,0))
),
"")</f>
        <v/>
      </c>
      <c r="L13" s="57" t="str">
        <f>IFERROR(
IF(
INDEX(allorgs!E$3:E$999,MATCH($I13,allorgs!$B$3:$B$999,0))=0,
"",
INDEX(allorgs!E$3:E$999,MATCH($I13,allorgs!$B$3:$B$999,0))
),
"")</f>
        <v/>
      </c>
      <c r="M13" s="58" t="str">
        <f>IFERROR(
IF(
INDEX(allorgs!F$3:F$999,MATCH($I13,allorgs!$B$3:$B$999,0))=0,
"",
INDEX(allorgs!F$3:F$999,MATCH($I13,allorgs!$B$3:$B$999,0))
),
"")</f>
        <v/>
      </c>
      <c r="BA13" t="s">
        <v>529</v>
      </c>
      <c r="BK13">
        <v>12</v>
      </c>
      <c r="BL13" t="str">
        <f t="shared" si="0"/>
        <v>120</v>
      </c>
      <c r="BM13" t="str">
        <f>IFERROR(INDEX(ReceivingOrgs!$DD$2:$DD$138,MATCH(ReceivingOrgs!BL13,ReceivingOrgs!$CW$2:$CW$138,0)),"")</f>
        <v/>
      </c>
      <c r="BR13" s="30" t="str">
        <f>BE$5&amp;BH4</f>
        <v>CTEOut of State</v>
      </c>
      <c r="BS13" s="30" t="s">
        <v>2123</v>
      </c>
      <c r="BU13" s="29" t="str">
        <f>ReceivingOrgs!D13&amp;ReceivingOrgs!H13</f>
        <v/>
      </c>
      <c r="BV13" t="str">
        <f t="shared" si="7"/>
        <v/>
      </c>
      <c r="BY13" t="s">
        <v>1905</v>
      </c>
      <c r="CC13" s="39"/>
      <c r="CD13" t="s">
        <v>2153</v>
      </c>
      <c r="CE13" s="39"/>
      <c r="CF13" t="s">
        <v>651</v>
      </c>
      <c r="CG13" t="s">
        <v>614</v>
      </c>
      <c r="CH13">
        <v>0.5</v>
      </c>
      <c r="CL13" t="s">
        <v>1121</v>
      </c>
      <c r="CN13" t="s">
        <v>216</v>
      </c>
      <c r="CO13" t="s">
        <v>1122</v>
      </c>
      <c r="CV13" s="5">
        <f t="shared" si="6"/>
        <v>3</v>
      </c>
      <c r="CW13" s="5" t="str">
        <f t="shared" si="1"/>
        <v>3SU006</v>
      </c>
      <c r="CX13" t="s">
        <v>56</v>
      </c>
      <c r="CY13" t="s">
        <v>57</v>
      </c>
      <c r="CZ13" t="s">
        <v>64</v>
      </c>
      <c r="DA13" t="s">
        <v>65</v>
      </c>
      <c r="DB13" t="s">
        <v>64</v>
      </c>
      <c r="DC13" t="s">
        <v>65</v>
      </c>
      <c r="DD13" t="str">
        <f t="shared" si="2"/>
        <v>U084  Mettawee SD</v>
      </c>
      <c r="DE13" t="s">
        <v>66</v>
      </c>
      <c r="DF13" t="str">
        <f t="shared" si="3"/>
        <v>BENNINGTON RUTLAND SU - Mettawee SD</v>
      </c>
      <c r="DG13">
        <v>6</v>
      </c>
      <c r="DH13" t="s">
        <v>18</v>
      </c>
      <c r="DI13" t="s">
        <v>19</v>
      </c>
      <c r="DJ13" t="str">
        <f t="shared" si="4"/>
        <v>SU006 BENNINGTON RUTLAND SU</v>
      </c>
      <c r="DK13" t="str">
        <f t="shared" si="5"/>
        <v>U084  Mettawee SD</v>
      </c>
    </row>
    <row r="14" spans="1:115" ht="15.75" thickBot="1" x14ac:dyDescent="0.3">
      <c r="A14" s="5">
        <v>2025</v>
      </c>
      <c r="B14" s="12" t="str">
        <f t="shared" si="9"/>
        <v/>
      </c>
      <c r="C14" s="13"/>
      <c r="E14" s="80"/>
      <c r="F14" s="7"/>
      <c r="G14" s="23" t="str">
        <f t="shared" si="8"/>
        <v/>
      </c>
      <c r="H14" s="12"/>
      <c r="J14" s="56" t="str">
        <f>IFERROR(
IF(
INDEX(allorgs!C$3:C$999,MATCH($I14,allorgs!$B$3:$B$999,0))=0,
"",
INDEX(allorgs!C$3:C$999,MATCH($I14,allorgs!$B$3:$B$999,0))
),
"")</f>
        <v/>
      </c>
      <c r="K14" s="57" t="str">
        <f>IFERROR(
IF(
INDEX(allorgs!D$3:D$999,MATCH($I14,allorgs!$B$3:$B$999,0))=0,
"",
INDEX(allorgs!D$3:D$999,MATCH($I14,allorgs!$B$3:$B$999,0))
),
"")</f>
        <v/>
      </c>
      <c r="L14" s="57" t="str">
        <f>IFERROR(
IF(
INDEX(allorgs!E$3:E$999,MATCH($I14,allorgs!$B$3:$B$999,0))=0,
"",
INDEX(allorgs!E$3:E$999,MATCH($I14,allorgs!$B$3:$B$999,0))
),
"")</f>
        <v/>
      </c>
      <c r="M14" s="58" t="str">
        <f>IFERROR(
IF(
INDEX(allorgs!F$3:F$999,MATCH($I14,allorgs!$B$3:$B$999,0))=0,
"",
INDEX(allorgs!F$3:F$999,MATCH($I14,allorgs!$B$3:$B$999,0))
),
"")</f>
        <v/>
      </c>
      <c r="BA14" t="s">
        <v>530</v>
      </c>
      <c r="BK14">
        <v>13</v>
      </c>
      <c r="BL14" t="str">
        <f t="shared" si="0"/>
        <v>130</v>
      </c>
      <c r="BM14" t="str">
        <f>IFERROR(INDEX(ReceivingOrgs!$DD$2:$DD$138,MATCH(ReceivingOrgs!BL14,ReceivingOrgs!$CW$2:$CW$138,0)),"")</f>
        <v/>
      </c>
      <c r="BU14" s="29" t="str">
        <f>ReceivingOrgs!D14&amp;ReceivingOrgs!H14</f>
        <v/>
      </c>
      <c r="BV14" t="str">
        <f t="shared" si="7"/>
        <v/>
      </c>
      <c r="BY14" t="s">
        <v>1906</v>
      </c>
      <c r="CC14" s="39"/>
      <c r="CD14" t="s">
        <v>2154</v>
      </c>
      <c r="CE14" s="39"/>
      <c r="CF14" t="s">
        <v>2154</v>
      </c>
      <c r="CG14" t="s">
        <v>614</v>
      </c>
      <c r="CH14">
        <v>34.677140000000001</v>
      </c>
      <c r="CL14" t="s">
        <v>953</v>
      </c>
      <c r="CN14" t="s">
        <v>202</v>
      </c>
      <c r="CO14" t="s">
        <v>954</v>
      </c>
      <c r="CV14" s="5">
        <f t="shared" si="6"/>
        <v>1</v>
      </c>
      <c r="CW14" s="5" t="str">
        <f t="shared" si="1"/>
        <v>1SU007</v>
      </c>
      <c r="CX14" t="s">
        <v>67</v>
      </c>
      <c r="CY14" t="s">
        <v>68</v>
      </c>
      <c r="CZ14" t="s">
        <v>69</v>
      </c>
      <c r="DA14" t="s">
        <v>70</v>
      </c>
      <c r="DB14" t="s">
        <v>69</v>
      </c>
      <c r="DC14" t="s">
        <v>70</v>
      </c>
      <c r="DD14" t="str">
        <f t="shared" si="2"/>
        <v>T050  Colchester</v>
      </c>
      <c r="DE14" t="s">
        <v>71</v>
      </c>
      <c r="DF14" t="str">
        <f t="shared" si="3"/>
        <v>COLCHESTER SD - Colchester</v>
      </c>
      <c r="DG14">
        <v>7</v>
      </c>
      <c r="DH14" t="s">
        <v>43</v>
      </c>
      <c r="DI14" t="s">
        <v>19</v>
      </c>
      <c r="DJ14" t="str">
        <f t="shared" si="4"/>
        <v>SU007 COLCHESTER SD</v>
      </c>
      <c r="DK14" t="str">
        <f t="shared" si="5"/>
        <v>T050  Colchester</v>
      </c>
    </row>
    <row r="15" spans="1:115" ht="15.75" thickBot="1" x14ac:dyDescent="0.3">
      <c r="A15" s="5">
        <v>2025</v>
      </c>
      <c r="B15" s="12" t="str">
        <f t="shared" si="9"/>
        <v/>
      </c>
      <c r="C15" s="13"/>
      <c r="E15" s="80"/>
      <c r="F15" s="7"/>
      <c r="G15" s="23" t="str">
        <f t="shared" si="8"/>
        <v/>
      </c>
      <c r="H15" s="12"/>
      <c r="J15" s="56" t="str">
        <f>IFERROR(
IF(
INDEX(allorgs!C$3:C$999,MATCH($I15,allorgs!$B$3:$B$999,0))=0,
"",
INDEX(allorgs!C$3:C$999,MATCH($I15,allorgs!$B$3:$B$999,0))
),
"")</f>
        <v/>
      </c>
      <c r="K15" s="57" t="str">
        <f>IFERROR(
IF(
INDEX(allorgs!D$3:D$999,MATCH($I15,allorgs!$B$3:$B$999,0))=0,
"",
INDEX(allorgs!D$3:D$999,MATCH($I15,allorgs!$B$3:$B$999,0))
),
"")</f>
        <v/>
      </c>
      <c r="L15" s="57" t="str">
        <f>IFERROR(
IF(
INDEX(allorgs!E$3:E$999,MATCH($I15,allorgs!$B$3:$B$999,0))=0,
"",
INDEX(allorgs!E$3:E$999,MATCH($I15,allorgs!$B$3:$B$999,0))
),
"")</f>
        <v/>
      </c>
      <c r="M15" s="58" t="str">
        <f>IFERROR(
IF(
INDEX(allorgs!F$3:F$999,MATCH($I15,allorgs!$B$3:$B$999,0))=0,
"",
INDEX(allorgs!F$3:F$999,MATCH($I15,allorgs!$B$3:$B$999,0))
),
"")</f>
        <v/>
      </c>
      <c r="BA15" t="s">
        <v>531</v>
      </c>
      <c r="BK15">
        <v>14</v>
      </c>
      <c r="BL15" t="str">
        <f t="shared" si="0"/>
        <v>140</v>
      </c>
      <c r="BM15" t="str">
        <f>IFERROR(INDEX(ReceivingOrgs!$DD$2:$DD$138,MATCH(ReceivingOrgs!BL15,ReceivingOrgs!$CW$2:$CW$138,0)),"")</f>
        <v/>
      </c>
      <c r="BU15" s="29" t="str">
        <f>ReceivingOrgs!D15&amp;ReceivingOrgs!H15</f>
        <v/>
      </c>
      <c r="BV15" t="str">
        <f t="shared" si="7"/>
        <v/>
      </c>
      <c r="BY15" t="s">
        <v>1907</v>
      </c>
      <c r="CC15" s="39"/>
      <c r="CD15" t="s">
        <v>2155</v>
      </c>
      <c r="CE15" s="39"/>
      <c r="CF15" t="s">
        <v>2155</v>
      </c>
      <c r="CG15" t="s">
        <v>614</v>
      </c>
      <c r="CH15">
        <v>3</v>
      </c>
      <c r="CL15" t="s">
        <v>718</v>
      </c>
      <c r="CN15" t="s">
        <v>512</v>
      </c>
      <c r="CO15" t="s">
        <v>1188</v>
      </c>
      <c r="CV15" s="5">
        <f t="shared" si="6"/>
        <v>1</v>
      </c>
      <c r="CW15" s="5" t="str">
        <f t="shared" si="1"/>
        <v>1SU009</v>
      </c>
      <c r="CX15" t="s">
        <v>73</v>
      </c>
      <c r="CY15" t="s">
        <v>74</v>
      </c>
      <c r="CZ15" t="s">
        <v>75</v>
      </c>
      <c r="DA15" t="s">
        <v>76</v>
      </c>
      <c r="DB15" t="s">
        <v>75</v>
      </c>
      <c r="DC15" t="s">
        <v>76</v>
      </c>
      <c r="DD15" t="str">
        <f t="shared" si="2"/>
        <v>T038  Cabot</v>
      </c>
      <c r="DE15" t="s">
        <v>77</v>
      </c>
      <c r="DF15" t="str">
        <f t="shared" si="3"/>
        <v>CALEDONIA CENTRAL SU - Cabot</v>
      </c>
      <c r="DG15">
        <v>9</v>
      </c>
      <c r="DH15" t="s">
        <v>43</v>
      </c>
      <c r="DI15" t="s">
        <v>19</v>
      </c>
      <c r="DJ15" t="str">
        <f t="shared" si="4"/>
        <v>SU009 CALEDONIA CENTRAL SU</v>
      </c>
      <c r="DK15" t="str">
        <f t="shared" si="5"/>
        <v>T038  Cabot</v>
      </c>
    </row>
    <row r="16" spans="1:115" ht="15.75" thickBot="1" x14ac:dyDescent="0.3">
      <c r="A16" s="5">
        <v>2025</v>
      </c>
      <c r="B16" s="12" t="str">
        <f t="shared" si="9"/>
        <v/>
      </c>
      <c r="C16" s="13"/>
      <c r="E16" s="80"/>
      <c r="F16" s="7"/>
      <c r="G16" s="23" t="str">
        <f t="shared" si="8"/>
        <v/>
      </c>
      <c r="H16" s="12"/>
      <c r="J16" s="56" t="str">
        <f>IFERROR(
IF(
INDEX(allorgs!C$3:C$999,MATCH($I16,allorgs!$B$3:$B$999,0))=0,
"",
INDEX(allorgs!C$3:C$999,MATCH($I16,allorgs!$B$3:$B$999,0))
),
"")</f>
        <v/>
      </c>
      <c r="K16" s="57" t="str">
        <f>IFERROR(
IF(
INDEX(allorgs!D$3:D$999,MATCH($I16,allorgs!$B$3:$B$999,0))=0,
"",
INDEX(allorgs!D$3:D$999,MATCH($I16,allorgs!$B$3:$B$999,0))
),
"")</f>
        <v/>
      </c>
      <c r="L16" s="57" t="str">
        <f>IFERROR(
IF(
INDEX(allorgs!E$3:E$999,MATCH($I16,allorgs!$B$3:$B$999,0))=0,
"",
INDEX(allorgs!E$3:E$999,MATCH($I16,allorgs!$B$3:$B$999,0))
),
"")</f>
        <v/>
      </c>
      <c r="M16" s="58" t="str">
        <f>IFERROR(
IF(
INDEX(allorgs!F$3:F$999,MATCH($I16,allorgs!$B$3:$B$999,0))=0,
"",
INDEX(allorgs!F$3:F$999,MATCH($I16,allorgs!$B$3:$B$999,0))
),
"")</f>
        <v/>
      </c>
      <c r="BA16" t="s">
        <v>532</v>
      </c>
      <c r="BK16">
        <v>15</v>
      </c>
      <c r="BL16" t="str">
        <f t="shared" si="0"/>
        <v>150</v>
      </c>
      <c r="BM16" t="str">
        <f>IFERROR(INDEX(ReceivingOrgs!$DD$2:$DD$138,MATCH(ReceivingOrgs!BL16,ReceivingOrgs!$CW$2:$CW$138,0)),"")</f>
        <v/>
      </c>
      <c r="BU16" s="29" t="str">
        <f>ReceivingOrgs!D16&amp;ReceivingOrgs!H16</f>
        <v/>
      </c>
      <c r="BV16" t="str">
        <f t="shared" si="7"/>
        <v/>
      </c>
      <c r="BY16" t="s">
        <v>1908</v>
      </c>
      <c r="CC16" s="39"/>
      <c r="CD16" t="s">
        <v>2156</v>
      </c>
      <c r="CE16" s="39"/>
      <c r="CF16" t="s">
        <v>2157</v>
      </c>
      <c r="CG16" t="s">
        <v>614</v>
      </c>
      <c r="CH16">
        <v>24.418209999999998</v>
      </c>
      <c r="CL16" t="s">
        <v>772</v>
      </c>
      <c r="CN16" t="s">
        <v>507</v>
      </c>
      <c r="CO16" t="s">
        <v>773</v>
      </c>
      <c r="CV16" s="5">
        <f t="shared" si="6"/>
        <v>2</v>
      </c>
      <c r="CW16" s="5" t="str">
        <f t="shared" si="1"/>
        <v>2SU009</v>
      </c>
      <c r="CX16" t="s">
        <v>73</v>
      </c>
      <c r="CY16" t="s">
        <v>74</v>
      </c>
      <c r="CZ16" t="s">
        <v>79</v>
      </c>
      <c r="DA16" t="s">
        <v>80</v>
      </c>
      <c r="DB16" t="s">
        <v>79</v>
      </c>
      <c r="DC16" t="s">
        <v>80</v>
      </c>
      <c r="DD16" t="str">
        <f t="shared" si="2"/>
        <v>T057  Danville</v>
      </c>
      <c r="DE16" t="s">
        <v>81</v>
      </c>
      <c r="DF16" t="str">
        <f t="shared" si="3"/>
        <v>CALEDONIA CENTRAL SU - Danville</v>
      </c>
      <c r="DG16">
        <v>9</v>
      </c>
      <c r="DH16" t="s">
        <v>43</v>
      </c>
      <c r="DI16" t="s">
        <v>19</v>
      </c>
      <c r="DJ16" t="str">
        <f t="shared" si="4"/>
        <v>SU009 CALEDONIA CENTRAL SU</v>
      </c>
      <c r="DK16" t="str">
        <f t="shared" si="5"/>
        <v>T057  Danville</v>
      </c>
    </row>
    <row r="17" spans="1:115" ht="15.75" thickBot="1" x14ac:dyDescent="0.3">
      <c r="A17" s="5">
        <v>2025</v>
      </c>
      <c r="B17" s="12" t="str">
        <f t="shared" si="9"/>
        <v/>
      </c>
      <c r="C17" s="13"/>
      <c r="E17" s="80"/>
      <c r="F17" s="7"/>
      <c r="G17" s="23" t="str">
        <f t="shared" si="8"/>
        <v/>
      </c>
      <c r="H17" s="12"/>
      <c r="J17" s="56" t="str">
        <f>IFERROR(
IF(
INDEX(allorgs!C$3:C$999,MATCH($I17,allorgs!$B$3:$B$999,0))=0,
"",
INDEX(allorgs!C$3:C$999,MATCH($I17,allorgs!$B$3:$B$999,0))
),
"")</f>
        <v/>
      </c>
      <c r="K17" s="57" t="str">
        <f>IFERROR(
IF(
INDEX(allorgs!D$3:D$999,MATCH($I17,allorgs!$B$3:$B$999,0))=0,
"",
INDEX(allorgs!D$3:D$999,MATCH($I17,allorgs!$B$3:$B$999,0))
),
"")</f>
        <v/>
      </c>
      <c r="L17" s="57" t="str">
        <f>IFERROR(
IF(
INDEX(allorgs!E$3:E$999,MATCH($I17,allorgs!$B$3:$B$999,0))=0,
"",
INDEX(allorgs!E$3:E$999,MATCH($I17,allorgs!$B$3:$B$999,0))
),
"")</f>
        <v/>
      </c>
      <c r="M17" s="58" t="str">
        <f>IFERROR(
IF(
INDEX(allorgs!F$3:F$999,MATCH($I17,allorgs!$B$3:$B$999,0))=0,
"",
INDEX(allorgs!F$3:F$999,MATCH($I17,allorgs!$B$3:$B$999,0))
),
"")</f>
        <v/>
      </c>
      <c r="BA17" t="s">
        <v>533</v>
      </c>
      <c r="BK17">
        <v>16</v>
      </c>
      <c r="BL17" t="str">
        <f t="shared" si="0"/>
        <v>160</v>
      </c>
      <c r="BM17" t="str">
        <f>IFERROR(INDEX(ReceivingOrgs!$DD$2:$DD$138,MATCH(ReceivingOrgs!BL17,ReceivingOrgs!$CW$2:$CW$138,0)),"")</f>
        <v/>
      </c>
      <c r="BU17" s="29" t="str">
        <f>ReceivingOrgs!D17&amp;ReceivingOrgs!H17</f>
        <v/>
      </c>
      <c r="BV17" t="str">
        <f t="shared" si="7"/>
        <v/>
      </c>
      <c r="BY17" t="s">
        <v>1909</v>
      </c>
      <c r="CC17" s="39"/>
      <c r="CD17" t="s">
        <v>2158</v>
      </c>
      <c r="CE17" s="39"/>
      <c r="CF17" t="s">
        <v>2159</v>
      </c>
      <c r="CG17" t="s">
        <v>614</v>
      </c>
      <c r="CH17">
        <v>4.5</v>
      </c>
      <c r="CL17" t="s">
        <v>944</v>
      </c>
      <c r="CN17" t="s">
        <v>945</v>
      </c>
      <c r="CO17" t="s">
        <v>945</v>
      </c>
      <c r="CV17" s="5">
        <f t="shared" si="6"/>
        <v>3</v>
      </c>
      <c r="CW17" s="5" t="str">
        <f t="shared" si="1"/>
        <v>3SU009</v>
      </c>
      <c r="CX17" t="s">
        <v>73</v>
      </c>
      <c r="CY17" t="s">
        <v>74</v>
      </c>
      <c r="CZ17" t="s">
        <v>82</v>
      </c>
      <c r="DA17" t="s">
        <v>83</v>
      </c>
      <c r="DB17" t="s">
        <v>82</v>
      </c>
      <c r="DC17" t="s">
        <v>83</v>
      </c>
      <c r="DD17" t="str">
        <f t="shared" si="2"/>
        <v>T151  Peacham</v>
      </c>
      <c r="DE17" t="s">
        <v>84</v>
      </c>
      <c r="DF17" t="str">
        <f t="shared" si="3"/>
        <v>CALEDONIA CENTRAL SU - Peacham</v>
      </c>
      <c r="DG17">
        <v>9</v>
      </c>
      <c r="DH17" t="s">
        <v>43</v>
      </c>
      <c r="DI17" t="s">
        <v>19</v>
      </c>
      <c r="DJ17" t="str">
        <f t="shared" si="4"/>
        <v>SU009 CALEDONIA CENTRAL SU</v>
      </c>
      <c r="DK17" t="str">
        <f t="shared" si="5"/>
        <v>T151  Peacham</v>
      </c>
    </row>
    <row r="18" spans="1:115" ht="15.75" thickBot="1" x14ac:dyDescent="0.3">
      <c r="A18" s="5">
        <v>2025</v>
      </c>
      <c r="B18" s="12" t="str">
        <f t="shared" si="9"/>
        <v/>
      </c>
      <c r="C18" s="13"/>
      <c r="E18" s="80"/>
      <c r="F18" s="7"/>
      <c r="G18" s="23" t="str">
        <f t="shared" si="8"/>
        <v/>
      </c>
      <c r="H18" s="12"/>
      <c r="J18" s="56" t="str">
        <f>IFERROR(
IF(
INDEX(allorgs!C$3:C$999,MATCH($I18,allorgs!$B$3:$B$999,0))=0,
"",
INDEX(allorgs!C$3:C$999,MATCH($I18,allorgs!$B$3:$B$999,0))
),
"")</f>
        <v/>
      </c>
      <c r="K18" s="57" t="str">
        <f>IFERROR(
IF(
INDEX(allorgs!D$3:D$999,MATCH($I18,allorgs!$B$3:$B$999,0))=0,
"",
INDEX(allorgs!D$3:D$999,MATCH($I18,allorgs!$B$3:$B$999,0))
),
"")</f>
        <v/>
      </c>
      <c r="L18" s="57" t="str">
        <f>IFERROR(
IF(
INDEX(allorgs!E$3:E$999,MATCH($I18,allorgs!$B$3:$B$999,0))=0,
"",
INDEX(allorgs!E$3:E$999,MATCH($I18,allorgs!$B$3:$B$999,0))
),
"")</f>
        <v/>
      </c>
      <c r="M18" s="58" t="str">
        <f>IFERROR(
IF(
INDEX(allorgs!F$3:F$999,MATCH($I18,allorgs!$B$3:$B$999,0))=0,
"",
INDEX(allorgs!F$3:F$999,MATCH($I18,allorgs!$B$3:$B$999,0))
),
"")</f>
        <v/>
      </c>
      <c r="BA18" t="s">
        <v>534</v>
      </c>
      <c r="BK18">
        <v>17</v>
      </c>
      <c r="BL18" t="str">
        <f t="shared" si="0"/>
        <v>170</v>
      </c>
      <c r="BM18" t="str">
        <f>IFERROR(INDEX(ReceivingOrgs!$DD$2:$DD$138,MATCH(ReceivingOrgs!BL18,ReceivingOrgs!$CW$2:$CW$138,0)),"")</f>
        <v/>
      </c>
      <c r="BU18" s="29" t="str">
        <f>ReceivingOrgs!D18&amp;ReceivingOrgs!H18</f>
        <v/>
      </c>
      <c r="BV18" t="str">
        <f t="shared" si="7"/>
        <v/>
      </c>
      <c r="BY18" t="s">
        <v>1910</v>
      </c>
      <c r="CC18" s="39"/>
      <c r="CD18" t="s">
        <v>652</v>
      </c>
      <c r="CE18" s="39"/>
      <c r="CF18" t="s">
        <v>652</v>
      </c>
      <c r="CG18" t="s">
        <v>614</v>
      </c>
      <c r="CH18">
        <v>0.1</v>
      </c>
      <c r="CL18" t="s">
        <v>726</v>
      </c>
      <c r="CN18" t="s">
        <v>330</v>
      </c>
      <c r="CO18" t="s">
        <v>727</v>
      </c>
      <c r="CV18" s="5">
        <f t="shared" si="6"/>
        <v>4</v>
      </c>
      <c r="CW18" s="5" t="str">
        <f t="shared" si="1"/>
        <v>4SU009</v>
      </c>
      <c r="CX18" t="s">
        <v>73</v>
      </c>
      <c r="CY18" t="s">
        <v>74</v>
      </c>
      <c r="CZ18" t="s">
        <v>85</v>
      </c>
      <c r="DA18" t="s">
        <v>86</v>
      </c>
      <c r="DB18" t="s">
        <v>85</v>
      </c>
      <c r="DC18" t="s">
        <v>86</v>
      </c>
      <c r="DD18" t="str">
        <f t="shared" si="2"/>
        <v>U033  Twinfield USD</v>
      </c>
      <c r="DE18" t="s">
        <v>87</v>
      </c>
      <c r="DF18" t="str">
        <f t="shared" si="3"/>
        <v>CALEDONIA CENTRAL SU - Twinfield USD</v>
      </c>
      <c r="DG18">
        <v>9</v>
      </c>
      <c r="DH18" t="s">
        <v>18</v>
      </c>
      <c r="DI18" t="s">
        <v>19</v>
      </c>
      <c r="DJ18" t="str">
        <f t="shared" si="4"/>
        <v>SU009 CALEDONIA CENTRAL SU</v>
      </c>
      <c r="DK18" t="str">
        <f t="shared" si="5"/>
        <v>U033  Twinfield USD</v>
      </c>
    </row>
    <row r="19" spans="1:115" ht="15.75" thickBot="1" x14ac:dyDescent="0.3">
      <c r="A19" s="5">
        <v>2025</v>
      </c>
      <c r="B19" s="12" t="str">
        <f t="shared" si="9"/>
        <v/>
      </c>
      <c r="C19" s="13"/>
      <c r="E19" s="80"/>
      <c r="F19" s="7"/>
      <c r="G19" s="23" t="str">
        <f t="shared" si="8"/>
        <v/>
      </c>
      <c r="H19" s="12"/>
      <c r="J19" s="56" t="str">
        <f>IFERROR(
IF(
INDEX(allorgs!C$3:C$999,MATCH($I19,allorgs!$B$3:$B$999,0))=0,
"",
INDEX(allorgs!C$3:C$999,MATCH($I19,allorgs!$B$3:$B$999,0))
),
"")</f>
        <v/>
      </c>
      <c r="K19" s="57" t="str">
        <f>IFERROR(
IF(
INDEX(allorgs!D$3:D$999,MATCH($I19,allorgs!$B$3:$B$999,0))=0,
"",
INDEX(allorgs!D$3:D$999,MATCH($I19,allorgs!$B$3:$B$999,0))
),
"")</f>
        <v/>
      </c>
      <c r="L19" s="57" t="str">
        <f>IFERROR(
IF(
INDEX(allorgs!E$3:E$999,MATCH($I19,allorgs!$B$3:$B$999,0))=0,
"",
INDEX(allorgs!E$3:E$999,MATCH($I19,allorgs!$B$3:$B$999,0))
),
"")</f>
        <v/>
      </c>
      <c r="M19" s="58" t="str">
        <f>IFERROR(
IF(
INDEX(allorgs!F$3:F$999,MATCH($I19,allorgs!$B$3:$B$999,0))=0,
"",
INDEX(allorgs!F$3:F$999,MATCH($I19,allorgs!$B$3:$B$999,0))
),
"")</f>
        <v/>
      </c>
      <c r="BA19" t="s">
        <v>535</v>
      </c>
      <c r="BK19">
        <v>18</v>
      </c>
      <c r="BL19" t="str">
        <f t="shared" si="0"/>
        <v>180</v>
      </c>
      <c r="BM19" t="str">
        <f>IFERROR(INDEX(ReceivingOrgs!$DD$2:$DD$138,MATCH(ReceivingOrgs!BL19,ReceivingOrgs!$CW$2:$CW$138,0)),"")</f>
        <v/>
      </c>
      <c r="BU19" s="29" t="str">
        <f>ReceivingOrgs!D19&amp;ReceivingOrgs!H19</f>
        <v/>
      </c>
      <c r="BV19" t="str">
        <f t="shared" si="7"/>
        <v/>
      </c>
      <c r="BY19" t="s">
        <v>1911</v>
      </c>
      <c r="CC19" s="39"/>
      <c r="CD19" t="s">
        <v>2160</v>
      </c>
      <c r="CE19" s="39"/>
      <c r="CF19" t="s">
        <v>654</v>
      </c>
      <c r="CG19" t="s">
        <v>614</v>
      </c>
      <c r="CH19">
        <v>0.5</v>
      </c>
      <c r="CL19" t="s">
        <v>713</v>
      </c>
      <c r="CN19" t="s">
        <v>454</v>
      </c>
      <c r="CO19" t="s">
        <v>715</v>
      </c>
      <c r="CV19" s="5">
        <f t="shared" si="6"/>
        <v>5</v>
      </c>
      <c r="CW19" s="5" t="str">
        <f t="shared" si="1"/>
        <v>5SU009</v>
      </c>
      <c r="CX19" t="s">
        <v>73</v>
      </c>
      <c r="CY19" t="s">
        <v>74</v>
      </c>
      <c r="CZ19" t="s">
        <v>88</v>
      </c>
      <c r="DA19" t="s">
        <v>89</v>
      </c>
      <c r="DB19" t="s">
        <v>88</v>
      </c>
      <c r="DC19" t="s">
        <v>89</v>
      </c>
      <c r="DD19" t="str">
        <f t="shared" si="2"/>
        <v>U078  Caledonia Cooperative UUSD</v>
      </c>
      <c r="DE19" t="s">
        <v>90</v>
      </c>
      <c r="DF19" t="str">
        <f t="shared" si="3"/>
        <v>CALEDONIA CENTRAL SU - Caledonia Cooperative UUSD</v>
      </c>
      <c r="DG19">
        <v>9</v>
      </c>
      <c r="DH19" t="s">
        <v>18</v>
      </c>
      <c r="DI19" t="s">
        <v>19</v>
      </c>
      <c r="DJ19" t="str">
        <f t="shared" si="4"/>
        <v>SU009 CALEDONIA CENTRAL SU</v>
      </c>
      <c r="DK19" t="str">
        <f t="shared" si="5"/>
        <v>U078  Caledonia Cooperative UUSD</v>
      </c>
    </row>
    <row r="20" spans="1:115" ht="15.75" thickBot="1" x14ac:dyDescent="0.3">
      <c r="A20" s="5">
        <v>2025</v>
      </c>
      <c r="B20" s="12" t="str">
        <f t="shared" si="9"/>
        <v/>
      </c>
      <c r="C20" s="13"/>
      <c r="E20" s="80"/>
      <c r="F20" s="7"/>
      <c r="G20" s="23" t="str">
        <f t="shared" si="8"/>
        <v/>
      </c>
      <c r="H20" s="12"/>
      <c r="J20" s="56" t="str">
        <f>IFERROR(
IF(
INDEX(allorgs!C$3:C$999,MATCH($I20,allorgs!$B$3:$B$999,0))=0,
"",
INDEX(allorgs!C$3:C$999,MATCH($I20,allorgs!$B$3:$B$999,0))
),
"")</f>
        <v/>
      </c>
      <c r="K20" s="57" t="str">
        <f>IFERROR(
IF(
INDEX(allorgs!D$3:D$999,MATCH($I20,allorgs!$B$3:$B$999,0))=0,
"",
INDEX(allorgs!D$3:D$999,MATCH($I20,allorgs!$B$3:$B$999,0))
),
"")</f>
        <v/>
      </c>
      <c r="L20" s="57" t="str">
        <f>IFERROR(
IF(
INDEX(allorgs!E$3:E$999,MATCH($I20,allorgs!$B$3:$B$999,0))=0,
"",
INDEX(allorgs!E$3:E$999,MATCH($I20,allorgs!$B$3:$B$999,0))
),
"")</f>
        <v/>
      </c>
      <c r="M20" s="58" t="str">
        <f>IFERROR(
IF(
INDEX(allorgs!F$3:F$999,MATCH($I20,allorgs!$B$3:$B$999,0))=0,
"",
INDEX(allorgs!F$3:F$999,MATCH($I20,allorgs!$B$3:$B$999,0))
),
"")</f>
        <v/>
      </c>
      <c r="BA20" t="s">
        <v>536</v>
      </c>
      <c r="BK20">
        <v>19</v>
      </c>
      <c r="BL20" t="str">
        <f t="shared" si="0"/>
        <v>190</v>
      </c>
      <c r="BM20" t="str">
        <f>IFERROR(INDEX(ReceivingOrgs!$DD$2:$DD$138,MATCH(ReceivingOrgs!BL20,ReceivingOrgs!$CW$2:$CW$138,0)),"")</f>
        <v/>
      </c>
      <c r="BU20" s="29" t="str">
        <f>ReceivingOrgs!D20&amp;ReceivingOrgs!H20</f>
        <v/>
      </c>
      <c r="BV20" t="str">
        <f t="shared" si="7"/>
        <v/>
      </c>
      <c r="BY20" t="s">
        <v>1912</v>
      </c>
      <c r="CC20" s="39"/>
      <c r="CD20" t="s">
        <v>2161</v>
      </c>
      <c r="CE20" s="39"/>
      <c r="CF20" t="s">
        <v>2162</v>
      </c>
      <c r="CG20" t="s">
        <v>614</v>
      </c>
      <c r="CH20">
        <v>14.5</v>
      </c>
      <c r="CL20" t="s">
        <v>1135</v>
      </c>
      <c r="CN20" t="s">
        <v>374</v>
      </c>
      <c r="CO20" t="s">
        <v>1136</v>
      </c>
      <c r="CV20" s="5">
        <f t="shared" si="6"/>
        <v>1</v>
      </c>
      <c r="CW20" s="5" t="str">
        <f t="shared" si="1"/>
        <v>1SU010</v>
      </c>
      <c r="CX20" t="s">
        <v>91</v>
      </c>
      <c r="CY20" t="s">
        <v>92</v>
      </c>
      <c r="CZ20" t="s">
        <v>93</v>
      </c>
      <c r="DA20" t="s">
        <v>94</v>
      </c>
      <c r="DB20" t="s">
        <v>93</v>
      </c>
      <c r="DC20" t="s">
        <v>94</v>
      </c>
      <c r="DD20" t="str">
        <f t="shared" si="2"/>
        <v>T126  Milton</v>
      </c>
      <c r="DE20" t="s">
        <v>95</v>
      </c>
      <c r="DF20" t="str">
        <f t="shared" si="3"/>
        <v>MILTON SD - Milton</v>
      </c>
      <c r="DG20">
        <v>10</v>
      </c>
      <c r="DH20" t="s">
        <v>43</v>
      </c>
      <c r="DI20" t="s">
        <v>19</v>
      </c>
      <c r="DJ20" t="str">
        <f t="shared" si="4"/>
        <v>SU010 MILTON SD</v>
      </c>
      <c r="DK20" t="str">
        <f t="shared" si="5"/>
        <v>T126  Milton</v>
      </c>
    </row>
    <row r="21" spans="1:115" ht="15.75" thickBot="1" x14ac:dyDescent="0.3">
      <c r="A21" s="5">
        <v>2025</v>
      </c>
      <c r="B21" s="12" t="str">
        <f t="shared" si="9"/>
        <v/>
      </c>
      <c r="C21" s="13"/>
      <c r="E21" s="80"/>
      <c r="F21" s="7"/>
      <c r="G21" s="23" t="str">
        <f t="shared" si="8"/>
        <v/>
      </c>
      <c r="H21" s="12"/>
      <c r="J21" s="56" t="str">
        <f>IFERROR(
IF(
INDEX(allorgs!C$3:C$999,MATCH($I21,allorgs!$B$3:$B$999,0))=0,
"",
INDEX(allorgs!C$3:C$999,MATCH($I21,allorgs!$B$3:$B$999,0))
),
"")</f>
        <v/>
      </c>
      <c r="K21" s="57" t="str">
        <f>IFERROR(
IF(
INDEX(allorgs!D$3:D$999,MATCH($I21,allorgs!$B$3:$B$999,0))=0,
"",
INDEX(allorgs!D$3:D$999,MATCH($I21,allorgs!$B$3:$B$999,0))
),
"")</f>
        <v/>
      </c>
      <c r="L21" s="57" t="str">
        <f>IFERROR(
IF(
INDEX(allorgs!E$3:E$999,MATCH($I21,allorgs!$B$3:$B$999,0))=0,
"",
INDEX(allorgs!E$3:E$999,MATCH($I21,allorgs!$B$3:$B$999,0))
),
"")</f>
        <v/>
      </c>
      <c r="M21" s="58" t="str">
        <f>IFERROR(
IF(
INDEX(allorgs!F$3:F$999,MATCH($I21,allorgs!$B$3:$B$999,0))=0,
"",
INDEX(allorgs!F$3:F$999,MATCH($I21,allorgs!$B$3:$B$999,0))
),
"")</f>
        <v/>
      </c>
      <c r="BA21" t="s">
        <v>537</v>
      </c>
      <c r="BK21">
        <v>20</v>
      </c>
      <c r="BL21" t="str">
        <f t="shared" si="0"/>
        <v>200</v>
      </c>
      <c r="BM21" t="str">
        <f>IFERROR(INDEX(ReceivingOrgs!$DD$2:$DD$138,MATCH(ReceivingOrgs!BL21,ReceivingOrgs!$CW$2:$CW$138,0)),"")</f>
        <v/>
      </c>
      <c r="BU21" s="29" t="str">
        <f>ReceivingOrgs!D21&amp;ReceivingOrgs!H21</f>
        <v/>
      </c>
      <c r="BV21" t="str">
        <f t="shared" si="7"/>
        <v/>
      </c>
      <c r="BY21" t="s">
        <v>1913</v>
      </c>
      <c r="CC21" s="39"/>
      <c r="CD21" t="s">
        <v>656</v>
      </c>
      <c r="CE21" s="39"/>
      <c r="CF21" t="s">
        <v>656</v>
      </c>
      <c r="CG21" t="s">
        <v>614</v>
      </c>
      <c r="CH21">
        <v>10.63574</v>
      </c>
      <c r="CV21" s="5">
        <f t="shared" si="6"/>
        <v>1</v>
      </c>
      <c r="CW21" s="5" t="str">
        <f t="shared" si="1"/>
        <v>1SU011</v>
      </c>
      <c r="CX21" t="s">
        <v>96</v>
      </c>
      <c r="CY21" t="s">
        <v>97</v>
      </c>
      <c r="CZ21" t="s">
        <v>98</v>
      </c>
      <c r="DA21" t="s">
        <v>99</v>
      </c>
      <c r="DB21" t="s">
        <v>98</v>
      </c>
      <c r="DC21" t="s">
        <v>99</v>
      </c>
      <c r="DD21" t="str">
        <f t="shared" si="2"/>
        <v>T179  St. Johnsbury</v>
      </c>
      <c r="DE21" t="s">
        <v>100</v>
      </c>
      <c r="DF21" t="str">
        <f t="shared" si="3"/>
        <v>ST JOHNSBURY SD - St. Johnsbury</v>
      </c>
      <c r="DG21">
        <v>11</v>
      </c>
      <c r="DH21" t="s">
        <v>43</v>
      </c>
      <c r="DI21" t="s">
        <v>19</v>
      </c>
      <c r="DJ21" t="str">
        <f t="shared" si="4"/>
        <v>SU011 ST JOHNSBURY SD</v>
      </c>
      <c r="DK21" t="str">
        <f t="shared" si="5"/>
        <v>T179  St. Johnsbury</v>
      </c>
    </row>
    <row r="22" spans="1:115" ht="15.75" thickBot="1" x14ac:dyDescent="0.3">
      <c r="A22" s="5">
        <v>2025</v>
      </c>
      <c r="B22" s="12" t="str">
        <f t="shared" si="9"/>
        <v/>
      </c>
      <c r="C22" s="13"/>
      <c r="E22" s="80"/>
      <c r="F22" s="7"/>
      <c r="G22" s="23" t="str">
        <f t="shared" si="8"/>
        <v/>
      </c>
      <c r="H22" s="12"/>
      <c r="J22" s="56" t="str">
        <f>IFERROR(
IF(
INDEX(allorgs!C$3:C$999,MATCH($I22,allorgs!$B$3:$B$999,0))=0,
"",
INDEX(allorgs!C$3:C$999,MATCH($I22,allorgs!$B$3:$B$999,0))
),
"")</f>
        <v/>
      </c>
      <c r="K22" s="57" t="str">
        <f>IFERROR(
IF(
INDEX(allorgs!D$3:D$999,MATCH($I22,allorgs!$B$3:$B$999,0))=0,
"",
INDEX(allorgs!D$3:D$999,MATCH($I22,allorgs!$B$3:$B$999,0))
),
"")</f>
        <v/>
      </c>
      <c r="L22" s="57" t="str">
        <f>IFERROR(
IF(
INDEX(allorgs!E$3:E$999,MATCH($I22,allorgs!$B$3:$B$999,0))=0,
"",
INDEX(allorgs!E$3:E$999,MATCH($I22,allorgs!$B$3:$B$999,0))
),
"")</f>
        <v/>
      </c>
      <c r="M22" s="58" t="str">
        <f>IFERROR(
IF(
INDEX(allorgs!F$3:F$999,MATCH($I22,allorgs!$B$3:$B$999,0))=0,
"",
INDEX(allorgs!F$3:F$999,MATCH($I22,allorgs!$B$3:$B$999,0))
),
"")</f>
        <v/>
      </c>
      <c r="BA22" t="s">
        <v>538</v>
      </c>
      <c r="BU22" s="29" t="str">
        <f>ReceivingOrgs!D22&amp;ReceivingOrgs!H22</f>
        <v/>
      </c>
      <c r="BV22" t="str">
        <f t="shared" si="7"/>
        <v/>
      </c>
      <c r="BY22" t="s">
        <v>1914</v>
      </c>
      <c r="CC22" s="39"/>
      <c r="CE22" s="39"/>
      <c r="CV22" s="5">
        <f t="shared" si="6"/>
        <v>1</v>
      </c>
      <c r="CW22" s="5" t="str">
        <f t="shared" si="1"/>
        <v>1SU012</v>
      </c>
      <c r="CX22" t="s">
        <v>101</v>
      </c>
      <c r="CY22" t="s">
        <v>102</v>
      </c>
      <c r="CZ22" t="s">
        <v>103</v>
      </c>
      <c r="DA22" t="s">
        <v>104</v>
      </c>
      <c r="DB22" t="s">
        <v>103</v>
      </c>
      <c r="DC22" t="s">
        <v>104</v>
      </c>
      <c r="DD22" t="str">
        <f t="shared" si="2"/>
        <v>T255  Buels Gore</v>
      </c>
      <c r="DE22" t="s">
        <v>105</v>
      </c>
      <c r="DF22" t="str">
        <f t="shared" si="3"/>
        <v>MT MANSFIELD SD - Buels Gore</v>
      </c>
      <c r="DG22">
        <v>12</v>
      </c>
      <c r="DH22" t="s">
        <v>43</v>
      </c>
      <c r="DI22" t="s">
        <v>19</v>
      </c>
      <c r="DJ22" t="str">
        <f t="shared" si="4"/>
        <v>SU012 MT MANSFIELD SD</v>
      </c>
      <c r="DK22" t="str">
        <f t="shared" si="5"/>
        <v>T255  Buels Gore</v>
      </c>
    </row>
    <row r="23" spans="1:115" ht="15.75" thickBot="1" x14ac:dyDescent="0.3">
      <c r="A23" s="5">
        <v>2025</v>
      </c>
      <c r="B23" s="12" t="str">
        <f t="shared" si="9"/>
        <v/>
      </c>
      <c r="C23" s="13"/>
      <c r="E23" s="80"/>
      <c r="F23" s="7"/>
      <c r="G23" s="23" t="str">
        <f t="shared" si="8"/>
        <v/>
      </c>
      <c r="H23" s="12"/>
      <c r="J23" s="56" t="str">
        <f>IFERROR(
IF(
INDEX(allorgs!C$3:C$999,MATCH($I23,allorgs!$B$3:$B$999,0))=0,
"",
INDEX(allorgs!C$3:C$999,MATCH($I23,allorgs!$B$3:$B$999,0))
),
"")</f>
        <v/>
      </c>
      <c r="K23" s="57" t="str">
        <f>IFERROR(
IF(
INDEX(allorgs!D$3:D$999,MATCH($I23,allorgs!$B$3:$B$999,0))=0,
"",
INDEX(allorgs!D$3:D$999,MATCH($I23,allorgs!$B$3:$B$999,0))
),
"")</f>
        <v/>
      </c>
      <c r="L23" s="57" t="str">
        <f>IFERROR(
IF(
INDEX(allorgs!E$3:E$999,MATCH($I23,allorgs!$B$3:$B$999,0))=0,
"",
INDEX(allorgs!E$3:E$999,MATCH($I23,allorgs!$B$3:$B$999,0))
),
"")</f>
        <v/>
      </c>
      <c r="M23" s="58" t="str">
        <f>IFERROR(
IF(
INDEX(allorgs!F$3:F$999,MATCH($I23,allorgs!$B$3:$B$999,0))=0,
"",
INDEX(allorgs!F$3:F$999,MATCH($I23,allorgs!$B$3:$B$999,0))
),
"")</f>
        <v/>
      </c>
      <c r="BA23" t="s">
        <v>539</v>
      </c>
      <c r="BU23" s="29" t="str">
        <f>ReceivingOrgs!D23&amp;ReceivingOrgs!H23</f>
        <v/>
      </c>
      <c r="BV23" t="str">
        <f t="shared" si="7"/>
        <v/>
      </c>
      <c r="BY23" t="s">
        <v>1915</v>
      </c>
      <c r="CC23" s="39"/>
      <c r="CE23" s="39"/>
      <c r="CV23" s="5">
        <f t="shared" si="6"/>
        <v>2</v>
      </c>
      <c r="CW23" s="5" t="str">
        <f t="shared" si="1"/>
        <v>2SU012</v>
      </c>
      <c r="CX23" t="s">
        <v>101</v>
      </c>
      <c r="CY23" t="s">
        <v>102</v>
      </c>
      <c r="CZ23" t="s">
        <v>106</v>
      </c>
      <c r="DA23" t="s">
        <v>107</v>
      </c>
      <c r="DB23" t="s">
        <v>106</v>
      </c>
      <c r="DC23" t="s">
        <v>107</v>
      </c>
      <c r="DD23" t="str">
        <f t="shared" si="2"/>
        <v>U401  Mt. Mansfield UUSD</v>
      </c>
      <c r="DE23" t="s">
        <v>108</v>
      </c>
      <c r="DF23" t="str">
        <f t="shared" si="3"/>
        <v>MT MANSFIELD SD - Mt. Mansfield UUSD</v>
      </c>
      <c r="DG23">
        <v>12</v>
      </c>
      <c r="DH23" t="s">
        <v>18</v>
      </c>
      <c r="DI23" t="s">
        <v>19</v>
      </c>
      <c r="DJ23" t="str">
        <f t="shared" si="4"/>
        <v>SU012 MT MANSFIELD SD</v>
      </c>
      <c r="DK23" t="str">
        <f t="shared" si="5"/>
        <v>U401  Mt. Mansfield UUSD</v>
      </c>
    </row>
    <row r="24" spans="1:115" ht="15.75" thickBot="1" x14ac:dyDescent="0.3">
      <c r="A24" s="5">
        <v>2025</v>
      </c>
      <c r="B24" s="12" t="str">
        <f t="shared" si="9"/>
        <v/>
      </c>
      <c r="C24" s="13"/>
      <c r="E24" s="80"/>
      <c r="F24" s="7"/>
      <c r="G24" s="23" t="str">
        <f t="shared" si="8"/>
        <v/>
      </c>
      <c r="H24" s="12"/>
      <c r="J24" s="56" t="str">
        <f>IFERROR(
IF(
INDEX(allorgs!C$3:C$999,MATCH($I24,allorgs!$B$3:$B$999,0))=0,
"",
INDEX(allorgs!C$3:C$999,MATCH($I24,allorgs!$B$3:$B$999,0))
),
"")</f>
        <v/>
      </c>
      <c r="K24" s="57" t="str">
        <f>IFERROR(
IF(
INDEX(allorgs!D$3:D$999,MATCH($I24,allorgs!$B$3:$B$999,0))=0,
"",
INDEX(allorgs!D$3:D$999,MATCH($I24,allorgs!$B$3:$B$999,0))
),
"")</f>
        <v/>
      </c>
      <c r="L24" s="57" t="str">
        <f>IFERROR(
IF(
INDEX(allorgs!E$3:E$999,MATCH($I24,allorgs!$B$3:$B$999,0))=0,
"",
INDEX(allorgs!E$3:E$999,MATCH($I24,allorgs!$B$3:$B$999,0))
),
"")</f>
        <v/>
      </c>
      <c r="M24" s="58" t="str">
        <f>IFERROR(
IF(
INDEX(allorgs!F$3:F$999,MATCH($I24,allorgs!$B$3:$B$999,0))=0,
"",
INDEX(allorgs!F$3:F$999,MATCH($I24,allorgs!$B$3:$B$999,0))
),
"")</f>
        <v/>
      </c>
      <c r="BA24" t="s">
        <v>540</v>
      </c>
      <c r="BU24" s="29" t="str">
        <f>ReceivingOrgs!D24&amp;ReceivingOrgs!H24</f>
        <v/>
      </c>
      <c r="BV24" t="str">
        <f t="shared" si="7"/>
        <v/>
      </c>
      <c r="BY24" t="s">
        <v>1916</v>
      </c>
      <c r="CC24" s="39"/>
      <c r="CE24" s="39"/>
      <c r="CV24" s="5">
        <f t="shared" si="6"/>
        <v>1</v>
      </c>
      <c r="CW24" s="5" t="str">
        <f t="shared" si="1"/>
        <v>1SU014</v>
      </c>
      <c r="CX24" t="s">
        <v>109</v>
      </c>
      <c r="CY24" t="s">
        <v>110</v>
      </c>
      <c r="CZ24" t="s">
        <v>111</v>
      </c>
      <c r="DA24" t="s">
        <v>112</v>
      </c>
      <c r="DB24" t="s">
        <v>111</v>
      </c>
      <c r="DC24" t="s">
        <v>112</v>
      </c>
      <c r="DD24" t="str">
        <f t="shared" si="2"/>
        <v>U056  Champlain Valley USD</v>
      </c>
      <c r="DE24" t="s">
        <v>113</v>
      </c>
      <c r="DF24" t="str">
        <f t="shared" si="3"/>
        <v>CHAMPLAIN VALLEY SD - Champlain Valley USD</v>
      </c>
      <c r="DG24">
        <v>14</v>
      </c>
      <c r="DH24" t="s">
        <v>18</v>
      </c>
      <c r="DI24" t="s">
        <v>19</v>
      </c>
      <c r="DJ24" t="str">
        <f t="shared" si="4"/>
        <v>SU014 CHAMPLAIN VALLEY SD</v>
      </c>
      <c r="DK24" t="str">
        <f t="shared" si="5"/>
        <v>U056  Champlain Valley USD</v>
      </c>
    </row>
    <row r="25" spans="1:115" ht="15.75" thickBot="1" x14ac:dyDescent="0.3">
      <c r="A25" s="5">
        <v>2025</v>
      </c>
      <c r="B25" s="12" t="str">
        <f t="shared" si="9"/>
        <v/>
      </c>
      <c r="C25" s="13"/>
      <c r="E25" s="80"/>
      <c r="F25" s="7"/>
      <c r="G25" s="23" t="str">
        <f t="shared" si="8"/>
        <v/>
      </c>
      <c r="H25" s="12"/>
      <c r="J25" s="56" t="str">
        <f>IFERROR(
IF(
INDEX(allorgs!C$3:C$999,MATCH($I25,allorgs!$B$3:$B$999,0))=0,
"",
INDEX(allorgs!C$3:C$999,MATCH($I25,allorgs!$B$3:$B$999,0))
),
"")</f>
        <v/>
      </c>
      <c r="K25" s="57" t="str">
        <f>IFERROR(
IF(
INDEX(allorgs!D$3:D$999,MATCH($I25,allorgs!$B$3:$B$999,0))=0,
"",
INDEX(allorgs!D$3:D$999,MATCH($I25,allorgs!$B$3:$B$999,0))
),
"")</f>
        <v/>
      </c>
      <c r="L25" s="57" t="str">
        <f>IFERROR(
IF(
INDEX(allorgs!E$3:E$999,MATCH($I25,allorgs!$B$3:$B$999,0))=0,
"",
INDEX(allorgs!E$3:E$999,MATCH($I25,allorgs!$B$3:$B$999,0))
),
"")</f>
        <v/>
      </c>
      <c r="M25" s="58" t="str">
        <f>IFERROR(
IF(
INDEX(allorgs!F$3:F$999,MATCH($I25,allorgs!$B$3:$B$999,0))=0,
"",
INDEX(allorgs!F$3:F$999,MATCH($I25,allorgs!$B$3:$B$999,0))
),
"")</f>
        <v/>
      </c>
      <c r="BA25" t="s">
        <v>541</v>
      </c>
      <c r="BU25" s="29" t="str">
        <f>ReceivingOrgs!D25&amp;ReceivingOrgs!H25</f>
        <v/>
      </c>
      <c r="BV25" t="str">
        <f t="shared" si="7"/>
        <v/>
      </c>
      <c r="BY25" t="s">
        <v>1917</v>
      </c>
      <c r="CC25" s="39"/>
      <c r="CE25" s="39"/>
      <c r="CV25" s="5">
        <f t="shared" si="6"/>
        <v>1</v>
      </c>
      <c r="CW25" s="5" t="str">
        <f t="shared" si="1"/>
        <v>1SU015</v>
      </c>
      <c r="CX25" t="s">
        <v>114</v>
      </c>
      <c r="CY25" t="s">
        <v>115</v>
      </c>
      <c r="CZ25" t="s">
        <v>116</v>
      </c>
      <c r="DA25" t="s">
        <v>117</v>
      </c>
      <c r="DB25" t="s">
        <v>116</v>
      </c>
      <c r="DC25" t="s">
        <v>117</v>
      </c>
      <c r="DD25" t="str">
        <f t="shared" si="2"/>
        <v>T037  Burlington</v>
      </c>
      <c r="DE25" t="s">
        <v>118</v>
      </c>
      <c r="DF25" t="str">
        <f t="shared" si="3"/>
        <v>BURLINGTON SD - Burlington</v>
      </c>
      <c r="DG25">
        <v>15</v>
      </c>
      <c r="DH25" t="s">
        <v>43</v>
      </c>
      <c r="DI25" t="s">
        <v>19</v>
      </c>
      <c r="DJ25" t="str">
        <f t="shared" si="4"/>
        <v>SU015 BURLINGTON SD</v>
      </c>
      <c r="DK25" t="str">
        <f t="shared" si="5"/>
        <v>T037  Burlington</v>
      </c>
    </row>
    <row r="26" spans="1:115" ht="15.75" thickBot="1" x14ac:dyDescent="0.3">
      <c r="A26" s="5">
        <v>2025</v>
      </c>
      <c r="B26" s="12" t="str">
        <f t="shared" si="9"/>
        <v/>
      </c>
      <c r="C26" s="13"/>
      <c r="E26" s="80"/>
      <c r="F26" s="7"/>
      <c r="G26" s="23" t="str">
        <f t="shared" si="8"/>
        <v/>
      </c>
      <c r="H26" s="12"/>
      <c r="J26" s="56" t="str">
        <f>IFERROR(
IF(
INDEX(allorgs!C$3:C$999,MATCH($I26,allorgs!$B$3:$B$999,0))=0,
"",
INDEX(allorgs!C$3:C$999,MATCH($I26,allorgs!$B$3:$B$999,0))
),
"")</f>
        <v/>
      </c>
      <c r="K26" s="57" t="str">
        <f>IFERROR(
IF(
INDEX(allorgs!D$3:D$999,MATCH($I26,allorgs!$B$3:$B$999,0))=0,
"",
INDEX(allorgs!D$3:D$999,MATCH($I26,allorgs!$B$3:$B$999,0))
),
"")</f>
        <v/>
      </c>
      <c r="L26" s="57" t="str">
        <f>IFERROR(
IF(
INDEX(allorgs!E$3:E$999,MATCH($I26,allorgs!$B$3:$B$999,0))=0,
"",
INDEX(allorgs!E$3:E$999,MATCH($I26,allorgs!$B$3:$B$999,0))
),
"")</f>
        <v/>
      </c>
      <c r="M26" s="58" t="str">
        <f>IFERROR(
IF(
INDEX(allorgs!F$3:F$999,MATCH($I26,allorgs!$B$3:$B$999,0))=0,
"",
INDEX(allorgs!F$3:F$999,MATCH($I26,allorgs!$B$3:$B$999,0))
),
"")</f>
        <v/>
      </c>
      <c r="BA26" t="s">
        <v>542</v>
      </c>
      <c r="BU26" s="29" t="str">
        <f>ReceivingOrgs!D26&amp;ReceivingOrgs!H26</f>
        <v/>
      </c>
      <c r="BV26" t="str">
        <f t="shared" si="7"/>
        <v/>
      </c>
      <c r="BY26" t="s">
        <v>1918</v>
      </c>
      <c r="CC26" s="39"/>
      <c r="CE26" s="39"/>
      <c r="CV26" s="5">
        <f t="shared" si="6"/>
        <v>2</v>
      </c>
      <c r="CW26" s="5" t="str">
        <f t="shared" si="1"/>
        <v>2SU015</v>
      </c>
      <c r="CX26" t="s">
        <v>114</v>
      </c>
      <c r="CY26" t="s">
        <v>115</v>
      </c>
      <c r="CZ26" s="48" t="s">
        <v>2293</v>
      </c>
      <c r="DA26" s="46" t="s">
        <v>711</v>
      </c>
      <c r="DB26" s="48" t="s">
        <v>2293</v>
      </c>
      <c r="DC26" s="46" t="s">
        <v>711</v>
      </c>
      <c r="DD26" t="str">
        <f t="shared" si="2"/>
        <v>V004  Burlington Technical Center</v>
      </c>
      <c r="DJ26" t="str">
        <f t="shared" si="4"/>
        <v>SU015 BURLINGTON SD</v>
      </c>
      <c r="DK26" t="str">
        <f t="shared" si="5"/>
        <v>V004  Burlington Technical Center</v>
      </c>
    </row>
    <row r="27" spans="1:115" ht="15.75" thickBot="1" x14ac:dyDescent="0.3">
      <c r="A27" s="5">
        <v>2025</v>
      </c>
      <c r="B27" s="12" t="str">
        <f t="shared" si="9"/>
        <v/>
      </c>
      <c r="C27" s="13"/>
      <c r="E27" s="80"/>
      <c r="F27" s="7"/>
      <c r="G27" s="23" t="str">
        <f t="shared" si="8"/>
        <v/>
      </c>
      <c r="H27" s="12"/>
      <c r="J27" s="56" t="str">
        <f>IFERROR(
IF(
INDEX(allorgs!C$3:C$999,MATCH($I27,allorgs!$B$3:$B$999,0))=0,
"",
INDEX(allorgs!C$3:C$999,MATCH($I27,allorgs!$B$3:$B$999,0))
),
"")</f>
        <v/>
      </c>
      <c r="K27" s="57" t="str">
        <f>IFERROR(
IF(
INDEX(allorgs!D$3:D$999,MATCH($I27,allorgs!$B$3:$B$999,0))=0,
"",
INDEX(allorgs!D$3:D$999,MATCH($I27,allorgs!$B$3:$B$999,0))
),
"")</f>
        <v/>
      </c>
      <c r="L27" s="57" t="str">
        <f>IFERROR(
IF(
INDEX(allorgs!E$3:E$999,MATCH($I27,allorgs!$B$3:$B$999,0))=0,
"",
INDEX(allorgs!E$3:E$999,MATCH($I27,allorgs!$B$3:$B$999,0))
),
"")</f>
        <v/>
      </c>
      <c r="M27" s="58" t="str">
        <f>IFERROR(
IF(
INDEX(allorgs!F$3:F$999,MATCH($I27,allorgs!$B$3:$B$999,0))=0,
"",
INDEX(allorgs!F$3:F$999,MATCH($I27,allorgs!$B$3:$B$999,0))
),
"")</f>
        <v/>
      </c>
      <c r="BA27" t="s">
        <v>543</v>
      </c>
      <c r="BU27" s="29" t="str">
        <f>ReceivingOrgs!D27&amp;ReceivingOrgs!H27</f>
        <v/>
      </c>
      <c r="BV27" t="str">
        <f t="shared" si="7"/>
        <v/>
      </c>
      <c r="BY27" t="s">
        <v>1919</v>
      </c>
      <c r="CV27" s="5">
        <f t="shared" si="6"/>
        <v>1</v>
      </c>
      <c r="CW27" s="5" t="str">
        <f t="shared" si="1"/>
        <v>1SU016</v>
      </c>
      <c r="CX27" t="s">
        <v>119</v>
      </c>
      <c r="CY27" t="s">
        <v>120</v>
      </c>
      <c r="CZ27" t="s">
        <v>121</v>
      </c>
      <c r="DA27" t="s">
        <v>122</v>
      </c>
      <c r="DB27" t="s">
        <v>121</v>
      </c>
      <c r="DC27" t="s">
        <v>122</v>
      </c>
      <c r="DD27" t="str">
        <f t="shared" si="2"/>
        <v>T191  South Burlington</v>
      </c>
      <c r="DE27" t="s">
        <v>123</v>
      </c>
      <c r="DF27" t="str">
        <f t="shared" ref="DF27:DF33" si="10">CY27&amp;" - "&amp;DC27</f>
        <v>SOUTH BURLINGTON SD - South Burlington</v>
      </c>
      <c r="DG27">
        <v>16</v>
      </c>
      <c r="DH27" t="s">
        <v>43</v>
      </c>
      <c r="DI27" t="s">
        <v>19</v>
      </c>
      <c r="DJ27" t="str">
        <f t="shared" si="4"/>
        <v>SU016 SOUTH BURLINGTON SD</v>
      </c>
      <c r="DK27" t="str">
        <f t="shared" si="5"/>
        <v>T191  South Burlington</v>
      </c>
    </row>
    <row r="28" spans="1:115" ht="15.75" thickBot="1" x14ac:dyDescent="0.3">
      <c r="A28" s="5">
        <v>2025</v>
      </c>
      <c r="B28" s="12" t="str">
        <f t="shared" si="9"/>
        <v/>
      </c>
      <c r="C28" s="13"/>
      <c r="E28" s="80"/>
      <c r="F28" s="7"/>
      <c r="G28" s="23" t="str">
        <f t="shared" si="8"/>
        <v/>
      </c>
      <c r="H28" s="12"/>
      <c r="J28" s="56" t="str">
        <f>IFERROR(
IF(
INDEX(allorgs!C$3:C$999,MATCH($I28,allorgs!$B$3:$B$999,0))=0,
"",
INDEX(allorgs!C$3:C$999,MATCH($I28,allorgs!$B$3:$B$999,0))
),
"")</f>
        <v/>
      </c>
      <c r="K28" s="57" t="str">
        <f>IFERROR(
IF(
INDEX(allorgs!D$3:D$999,MATCH($I28,allorgs!$B$3:$B$999,0))=0,
"",
INDEX(allorgs!D$3:D$999,MATCH($I28,allorgs!$B$3:$B$999,0))
),
"")</f>
        <v/>
      </c>
      <c r="L28" s="57" t="str">
        <f>IFERROR(
IF(
INDEX(allorgs!E$3:E$999,MATCH($I28,allorgs!$B$3:$B$999,0))=0,
"",
INDEX(allorgs!E$3:E$999,MATCH($I28,allorgs!$B$3:$B$999,0))
),
"")</f>
        <v/>
      </c>
      <c r="M28" s="58" t="str">
        <f>IFERROR(
IF(
INDEX(allorgs!F$3:F$999,MATCH($I28,allorgs!$B$3:$B$999,0))=0,
"",
INDEX(allorgs!F$3:F$999,MATCH($I28,allorgs!$B$3:$B$999,0))
),
"")</f>
        <v/>
      </c>
      <c r="BA28" t="s">
        <v>544</v>
      </c>
      <c r="BU28" s="29" t="str">
        <f>ReceivingOrgs!D28&amp;ReceivingOrgs!H28</f>
        <v/>
      </c>
      <c r="BV28" t="str">
        <f t="shared" si="7"/>
        <v/>
      </c>
      <c r="BY28" t="s">
        <v>1920</v>
      </c>
      <c r="CV28" s="5">
        <f t="shared" si="6"/>
        <v>1</v>
      </c>
      <c r="CW28" s="5" t="str">
        <f t="shared" si="1"/>
        <v>1SU017</v>
      </c>
      <c r="CX28" t="s">
        <v>124</v>
      </c>
      <c r="CY28" t="s">
        <v>125</v>
      </c>
      <c r="CZ28" t="s">
        <v>126</v>
      </c>
      <c r="DA28" t="s">
        <v>127</v>
      </c>
      <c r="DB28" t="s">
        <v>126</v>
      </c>
      <c r="DC28" t="s">
        <v>127</v>
      </c>
      <c r="DD28" t="str">
        <f t="shared" si="2"/>
        <v>T249  Winooski ID</v>
      </c>
      <c r="DE28" t="s">
        <v>128</v>
      </c>
      <c r="DF28" t="str">
        <f t="shared" si="10"/>
        <v>WINOOSKI SD - Winooski ID</v>
      </c>
      <c r="DG28">
        <v>17</v>
      </c>
      <c r="DH28" t="s">
        <v>43</v>
      </c>
      <c r="DI28" t="s">
        <v>19</v>
      </c>
      <c r="DJ28" t="str">
        <f t="shared" si="4"/>
        <v>SU017 WINOOSKI SD</v>
      </c>
      <c r="DK28" t="str">
        <f t="shared" si="5"/>
        <v>T249  Winooski ID</v>
      </c>
    </row>
    <row r="29" spans="1:115" ht="15.75" thickBot="1" x14ac:dyDescent="0.3">
      <c r="A29" s="5">
        <v>2025</v>
      </c>
      <c r="B29" s="12" t="str">
        <f t="shared" si="9"/>
        <v/>
      </c>
      <c r="C29" s="13"/>
      <c r="E29" s="80"/>
      <c r="F29" s="7"/>
      <c r="G29" s="23" t="str">
        <f t="shared" si="8"/>
        <v/>
      </c>
      <c r="H29" s="12"/>
      <c r="J29" s="56" t="str">
        <f>IFERROR(
IF(
INDEX(allorgs!C$3:C$999,MATCH($I29,allorgs!$B$3:$B$999,0))=0,
"",
INDEX(allorgs!C$3:C$999,MATCH($I29,allorgs!$B$3:$B$999,0))
),
"")</f>
        <v/>
      </c>
      <c r="K29" s="57" t="str">
        <f>IFERROR(
IF(
INDEX(allorgs!D$3:D$999,MATCH($I29,allorgs!$B$3:$B$999,0))=0,
"",
INDEX(allorgs!D$3:D$999,MATCH($I29,allorgs!$B$3:$B$999,0))
),
"")</f>
        <v/>
      </c>
      <c r="L29" s="57" t="str">
        <f>IFERROR(
IF(
INDEX(allorgs!E$3:E$999,MATCH($I29,allorgs!$B$3:$B$999,0))=0,
"",
INDEX(allorgs!E$3:E$999,MATCH($I29,allorgs!$B$3:$B$999,0))
),
"")</f>
        <v/>
      </c>
      <c r="M29" s="58" t="str">
        <f>IFERROR(
IF(
INDEX(allorgs!F$3:F$999,MATCH($I29,allorgs!$B$3:$B$999,0))=0,
"",
INDEX(allorgs!F$3:F$999,MATCH($I29,allorgs!$B$3:$B$999,0))
),
"")</f>
        <v/>
      </c>
      <c r="BA29" t="s">
        <v>545</v>
      </c>
      <c r="BU29" s="29" t="str">
        <f>ReceivingOrgs!D29&amp;ReceivingOrgs!H29</f>
        <v/>
      </c>
      <c r="BV29" t="str">
        <f t="shared" si="7"/>
        <v/>
      </c>
      <c r="BY29" t="s">
        <v>1921</v>
      </c>
      <c r="CV29" s="5">
        <f t="shared" si="6"/>
        <v>1</v>
      </c>
      <c r="CW29" s="5" t="str">
        <f t="shared" si="1"/>
        <v>1SU019</v>
      </c>
      <c r="CX29" t="s">
        <v>129</v>
      </c>
      <c r="CY29" t="s">
        <v>130</v>
      </c>
      <c r="CZ29" t="s">
        <v>131</v>
      </c>
      <c r="DA29" t="s">
        <v>132</v>
      </c>
      <c r="DB29" t="s">
        <v>131</v>
      </c>
      <c r="DC29" t="s">
        <v>132</v>
      </c>
      <c r="DD29" t="str">
        <f t="shared" si="2"/>
        <v>T041  Canaan</v>
      </c>
      <c r="DE29" t="s">
        <v>133</v>
      </c>
      <c r="DF29" t="str">
        <f t="shared" si="10"/>
        <v>ESSEX NORTH SU - Canaan</v>
      </c>
      <c r="DG29">
        <v>19</v>
      </c>
      <c r="DH29" t="s">
        <v>43</v>
      </c>
      <c r="DI29" t="s">
        <v>19</v>
      </c>
      <c r="DJ29" t="str">
        <f t="shared" si="4"/>
        <v>SU019 ESSEX NORTH SU</v>
      </c>
      <c r="DK29" t="str">
        <f t="shared" si="5"/>
        <v>T041  Canaan</v>
      </c>
    </row>
    <row r="30" spans="1:115" ht="15.75" thickBot="1" x14ac:dyDescent="0.3">
      <c r="A30" s="5">
        <v>2025</v>
      </c>
      <c r="B30" s="12" t="str">
        <f t="shared" si="9"/>
        <v/>
      </c>
      <c r="C30" s="13"/>
      <c r="E30" s="80"/>
      <c r="F30" s="7"/>
      <c r="G30" s="23" t="str">
        <f t="shared" si="8"/>
        <v/>
      </c>
      <c r="H30" s="12"/>
      <c r="J30" s="56" t="str">
        <f>IFERROR(
IF(
INDEX(allorgs!C$3:C$999,MATCH($I30,allorgs!$B$3:$B$999,0))=0,
"",
INDEX(allorgs!C$3:C$999,MATCH($I30,allorgs!$B$3:$B$999,0))
),
"")</f>
        <v/>
      </c>
      <c r="K30" s="57" t="str">
        <f>IFERROR(
IF(
INDEX(allorgs!D$3:D$999,MATCH($I30,allorgs!$B$3:$B$999,0))=0,
"",
INDEX(allorgs!D$3:D$999,MATCH($I30,allorgs!$B$3:$B$999,0))
),
"")</f>
        <v/>
      </c>
      <c r="L30" s="57" t="str">
        <f>IFERROR(
IF(
INDEX(allorgs!E$3:E$999,MATCH($I30,allorgs!$B$3:$B$999,0))=0,
"",
INDEX(allorgs!E$3:E$999,MATCH($I30,allorgs!$B$3:$B$999,0))
),
"")</f>
        <v/>
      </c>
      <c r="M30" s="58" t="str">
        <f>IFERROR(
IF(
INDEX(allorgs!F$3:F$999,MATCH($I30,allorgs!$B$3:$B$999,0))=0,
"",
INDEX(allorgs!F$3:F$999,MATCH($I30,allorgs!$B$3:$B$999,0))
),
"")</f>
        <v/>
      </c>
      <c r="BA30" t="s">
        <v>546</v>
      </c>
      <c r="BU30" s="29" t="str">
        <f>ReceivingOrgs!D30&amp;ReceivingOrgs!H30</f>
        <v/>
      </c>
      <c r="BV30" t="str">
        <f t="shared" si="7"/>
        <v/>
      </c>
      <c r="BY30" t="s">
        <v>1922</v>
      </c>
      <c r="CV30" s="5">
        <f t="shared" si="6"/>
        <v>2</v>
      </c>
      <c r="CW30" s="5" t="str">
        <f t="shared" si="1"/>
        <v>2SU019</v>
      </c>
      <c r="CX30" t="s">
        <v>129</v>
      </c>
      <c r="CY30" t="s">
        <v>130</v>
      </c>
      <c r="CZ30" t="s">
        <v>135</v>
      </c>
      <c r="DA30" t="s">
        <v>136</v>
      </c>
      <c r="DB30" t="s">
        <v>135</v>
      </c>
      <c r="DC30" t="s">
        <v>136</v>
      </c>
      <c r="DD30" t="str">
        <f t="shared" si="2"/>
        <v>T258  Ferdinand</v>
      </c>
      <c r="DE30" t="s">
        <v>137</v>
      </c>
      <c r="DF30" t="str">
        <f t="shared" si="10"/>
        <v>ESSEX NORTH SU - Ferdinand</v>
      </c>
      <c r="DG30">
        <v>19</v>
      </c>
      <c r="DH30" t="s">
        <v>43</v>
      </c>
      <c r="DI30" t="s">
        <v>19</v>
      </c>
      <c r="DJ30" t="str">
        <f t="shared" si="4"/>
        <v>SU019 ESSEX NORTH SU</v>
      </c>
      <c r="DK30" t="str">
        <f t="shared" si="5"/>
        <v>T258  Ferdinand</v>
      </c>
    </row>
    <row r="31" spans="1:115" ht="15.75" thickBot="1" x14ac:dyDescent="0.3">
      <c r="A31" s="5">
        <v>2025</v>
      </c>
      <c r="B31" s="12" t="str">
        <f t="shared" si="9"/>
        <v/>
      </c>
      <c r="C31" s="13"/>
      <c r="E31" s="80"/>
      <c r="F31" s="7"/>
      <c r="G31" s="23" t="str">
        <f t="shared" si="8"/>
        <v/>
      </c>
      <c r="H31" s="12"/>
      <c r="J31" s="56" t="str">
        <f>IFERROR(
IF(
INDEX(allorgs!C$3:C$999,MATCH($I31,allorgs!$B$3:$B$999,0))=0,
"",
INDEX(allorgs!C$3:C$999,MATCH($I31,allorgs!$B$3:$B$999,0))
),
"")</f>
        <v/>
      </c>
      <c r="K31" s="57" t="str">
        <f>IFERROR(
IF(
INDEX(allorgs!D$3:D$999,MATCH($I31,allorgs!$B$3:$B$999,0))=0,
"",
INDEX(allorgs!D$3:D$999,MATCH($I31,allorgs!$B$3:$B$999,0))
),
"")</f>
        <v/>
      </c>
      <c r="L31" s="57" t="str">
        <f>IFERROR(
IF(
INDEX(allorgs!E$3:E$999,MATCH($I31,allorgs!$B$3:$B$999,0))=0,
"",
INDEX(allorgs!E$3:E$999,MATCH($I31,allorgs!$B$3:$B$999,0))
),
"")</f>
        <v/>
      </c>
      <c r="M31" s="58" t="str">
        <f>IFERROR(
IF(
INDEX(allorgs!F$3:F$999,MATCH($I31,allorgs!$B$3:$B$999,0))=0,
"",
INDEX(allorgs!F$3:F$999,MATCH($I31,allorgs!$B$3:$B$999,0))
),
"")</f>
        <v/>
      </c>
      <c r="BA31" t="s">
        <v>547</v>
      </c>
      <c r="BU31" s="29" t="str">
        <f>ReceivingOrgs!D31&amp;ReceivingOrgs!H31</f>
        <v/>
      </c>
      <c r="BV31" t="str">
        <f t="shared" si="7"/>
        <v/>
      </c>
      <c r="BY31" t="s">
        <v>1923</v>
      </c>
      <c r="CV31" s="5">
        <f t="shared" si="6"/>
        <v>3</v>
      </c>
      <c r="CW31" s="5" t="str">
        <f t="shared" si="1"/>
        <v>3SU019</v>
      </c>
      <c r="CX31" t="s">
        <v>129</v>
      </c>
      <c r="CY31" t="s">
        <v>130</v>
      </c>
      <c r="CZ31" t="s">
        <v>138</v>
      </c>
      <c r="DA31" t="s">
        <v>139</v>
      </c>
      <c r="DB31" t="s">
        <v>138</v>
      </c>
      <c r="DC31" t="s">
        <v>139</v>
      </c>
      <c r="DD31" t="str">
        <f t="shared" si="2"/>
        <v>U065  Northeast Kingdom Choice USD</v>
      </c>
      <c r="DE31" t="s">
        <v>140</v>
      </c>
      <c r="DF31" t="str">
        <f t="shared" si="10"/>
        <v>ESSEX NORTH SU - Northeast Kingdom Choice USD</v>
      </c>
      <c r="DG31">
        <v>19</v>
      </c>
      <c r="DH31" t="s">
        <v>18</v>
      </c>
      <c r="DI31" t="s">
        <v>19</v>
      </c>
      <c r="DJ31" t="str">
        <f t="shared" si="4"/>
        <v>SU019 ESSEX NORTH SU</v>
      </c>
      <c r="DK31" t="str">
        <f t="shared" si="5"/>
        <v>U065  Northeast Kingdom Choice USD</v>
      </c>
    </row>
    <row r="32" spans="1:115" ht="15.75" thickBot="1" x14ac:dyDescent="0.3">
      <c r="A32" s="5">
        <v>2025</v>
      </c>
      <c r="B32" s="12" t="str">
        <f t="shared" si="9"/>
        <v/>
      </c>
      <c r="C32" s="13"/>
      <c r="E32" s="80"/>
      <c r="F32" s="7"/>
      <c r="G32" s="23" t="str">
        <f t="shared" si="8"/>
        <v/>
      </c>
      <c r="H32" s="12"/>
      <c r="J32" s="56" t="str">
        <f>IFERROR(
IF(
INDEX(allorgs!C$3:C$999,MATCH($I32,allorgs!$B$3:$B$999,0))=0,
"",
INDEX(allorgs!C$3:C$999,MATCH($I32,allorgs!$B$3:$B$999,0))
),
"")</f>
        <v/>
      </c>
      <c r="K32" s="57" t="str">
        <f>IFERROR(
IF(
INDEX(allorgs!D$3:D$999,MATCH($I32,allorgs!$B$3:$B$999,0))=0,
"",
INDEX(allorgs!D$3:D$999,MATCH($I32,allorgs!$B$3:$B$999,0))
),
"")</f>
        <v/>
      </c>
      <c r="L32" s="57" t="str">
        <f>IFERROR(
IF(
INDEX(allorgs!E$3:E$999,MATCH($I32,allorgs!$B$3:$B$999,0))=0,
"",
INDEX(allorgs!E$3:E$999,MATCH($I32,allorgs!$B$3:$B$999,0))
),
"")</f>
        <v/>
      </c>
      <c r="M32" s="58" t="str">
        <f>IFERROR(
IF(
INDEX(allorgs!F$3:F$999,MATCH($I32,allorgs!$B$3:$B$999,0))=0,
"",
INDEX(allorgs!F$3:F$999,MATCH($I32,allorgs!$B$3:$B$999,0))
),
"")</f>
        <v/>
      </c>
      <c r="BA32" t="s">
        <v>548</v>
      </c>
      <c r="BU32" s="29" t="str">
        <f>ReceivingOrgs!D32&amp;ReceivingOrgs!H32</f>
        <v/>
      </c>
      <c r="BV32" t="str">
        <f t="shared" si="7"/>
        <v/>
      </c>
      <c r="BY32" t="s">
        <v>1924</v>
      </c>
      <c r="CV32" s="5">
        <f t="shared" si="6"/>
        <v>1</v>
      </c>
      <c r="CW32" s="5" t="str">
        <f t="shared" si="1"/>
        <v>1SU020</v>
      </c>
      <c r="CX32" t="s">
        <v>141</v>
      </c>
      <c r="CY32" t="s">
        <v>142</v>
      </c>
      <c r="CZ32" t="s">
        <v>143</v>
      </c>
      <c r="DA32" t="s">
        <v>144</v>
      </c>
      <c r="DB32" t="s">
        <v>143</v>
      </c>
      <c r="DC32" t="s">
        <v>144</v>
      </c>
      <c r="DD32" t="str">
        <f t="shared" si="2"/>
        <v>U085  Northern Mountain Valley UUSD</v>
      </c>
      <c r="DE32" t="s">
        <v>145</v>
      </c>
      <c r="DF32" t="str">
        <f t="shared" si="10"/>
        <v>FRANKLIN NORTHEAST SU - Northern Mountain Valley UUSD</v>
      </c>
      <c r="DG32">
        <v>20</v>
      </c>
      <c r="DH32" t="s">
        <v>18</v>
      </c>
      <c r="DI32" t="s">
        <v>19</v>
      </c>
      <c r="DJ32" t="str">
        <f t="shared" si="4"/>
        <v>SU020 FRANKLIN NORTHEAST SU</v>
      </c>
      <c r="DK32" t="str">
        <f t="shared" si="5"/>
        <v>U085  Northern Mountain Valley UUSD</v>
      </c>
    </row>
    <row r="33" spans="1:115" ht="15.75" thickBot="1" x14ac:dyDescent="0.3">
      <c r="A33" s="5">
        <v>2025</v>
      </c>
      <c r="B33" s="12" t="str">
        <f t="shared" si="9"/>
        <v/>
      </c>
      <c r="C33" s="13"/>
      <c r="E33" s="80"/>
      <c r="F33" s="7"/>
      <c r="G33" s="23" t="str">
        <f t="shared" si="8"/>
        <v/>
      </c>
      <c r="H33" s="12"/>
      <c r="J33" s="56" t="str">
        <f>IFERROR(
IF(
INDEX(allorgs!C$3:C$999,MATCH($I33,allorgs!$B$3:$B$999,0))=0,
"",
INDEX(allorgs!C$3:C$999,MATCH($I33,allorgs!$B$3:$B$999,0))
),
"")</f>
        <v/>
      </c>
      <c r="K33" s="57" t="str">
        <f>IFERROR(
IF(
INDEX(allorgs!D$3:D$999,MATCH($I33,allorgs!$B$3:$B$999,0))=0,
"",
INDEX(allorgs!D$3:D$999,MATCH($I33,allorgs!$B$3:$B$999,0))
),
"")</f>
        <v/>
      </c>
      <c r="L33" s="57" t="str">
        <f>IFERROR(
IF(
INDEX(allorgs!E$3:E$999,MATCH($I33,allorgs!$B$3:$B$999,0))=0,
"",
INDEX(allorgs!E$3:E$999,MATCH($I33,allorgs!$B$3:$B$999,0))
),
"")</f>
        <v/>
      </c>
      <c r="M33" s="58" t="str">
        <f>IFERROR(
IF(
INDEX(allorgs!F$3:F$999,MATCH($I33,allorgs!$B$3:$B$999,0))=0,
"",
INDEX(allorgs!F$3:F$999,MATCH($I33,allorgs!$B$3:$B$999,0))
),
"")</f>
        <v/>
      </c>
      <c r="BA33" t="s">
        <v>549</v>
      </c>
      <c r="BU33" s="29" t="str">
        <f>ReceivingOrgs!D33&amp;ReceivingOrgs!H33</f>
        <v/>
      </c>
      <c r="BV33" t="str">
        <f t="shared" si="7"/>
        <v/>
      </c>
      <c r="BY33" t="s">
        <v>1925</v>
      </c>
      <c r="CV33" s="5">
        <f t="shared" si="6"/>
        <v>2</v>
      </c>
      <c r="CW33" s="5" t="str">
        <f t="shared" si="1"/>
        <v>2SU020</v>
      </c>
      <c r="CX33" t="s">
        <v>141</v>
      </c>
      <c r="CY33" t="s">
        <v>142</v>
      </c>
      <c r="CZ33" t="s">
        <v>147</v>
      </c>
      <c r="DA33" t="s">
        <v>148</v>
      </c>
      <c r="DB33" t="s">
        <v>147</v>
      </c>
      <c r="DC33" t="s">
        <v>148</v>
      </c>
      <c r="DD33" t="str">
        <f t="shared" si="2"/>
        <v>U088  Enosburgh-Richford UUSD</v>
      </c>
      <c r="DE33" t="s">
        <v>149</v>
      </c>
      <c r="DF33" t="str">
        <f t="shared" si="10"/>
        <v>FRANKLIN NORTHEAST SU - Enosburgh-Richford UUSD</v>
      </c>
      <c r="DG33">
        <v>20</v>
      </c>
      <c r="DH33" t="s">
        <v>18</v>
      </c>
      <c r="DI33" t="s">
        <v>19</v>
      </c>
      <c r="DJ33" t="str">
        <f t="shared" si="4"/>
        <v>SU020 FRANKLIN NORTHEAST SU</v>
      </c>
      <c r="DK33" t="str">
        <f t="shared" si="5"/>
        <v>U088  Enosburgh-Richford UUSD</v>
      </c>
    </row>
    <row r="34" spans="1:115" ht="15.75" thickBot="1" x14ac:dyDescent="0.3">
      <c r="A34" s="5">
        <v>2025</v>
      </c>
      <c r="B34" s="12" t="str">
        <f t="shared" si="9"/>
        <v/>
      </c>
      <c r="C34" s="13"/>
      <c r="E34" s="80"/>
      <c r="F34" s="7"/>
      <c r="G34" s="23" t="str">
        <f t="shared" si="8"/>
        <v/>
      </c>
      <c r="H34" s="12"/>
      <c r="J34" s="56" t="str">
        <f>IFERROR(
IF(
INDEX(allorgs!C$3:C$999,MATCH($I34,allorgs!$B$3:$B$999,0))=0,
"",
INDEX(allorgs!C$3:C$999,MATCH($I34,allorgs!$B$3:$B$999,0))
),
"")</f>
        <v/>
      </c>
      <c r="K34" s="57" t="str">
        <f>IFERROR(
IF(
INDEX(allorgs!D$3:D$999,MATCH($I34,allorgs!$B$3:$B$999,0))=0,
"",
INDEX(allorgs!D$3:D$999,MATCH($I34,allorgs!$B$3:$B$999,0))
),
"")</f>
        <v/>
      </c>
      <c r="L34" s="57" t="str">
        <f>IFERROR(
IF(
INDEX(allorgs!E$3:E$999,MATCH($I34,allorgs!$B$3:$B$999,0))=0,
"",
INDEX(allorgs!E$3:E$999,MATCH($I34,allorgs!$B$3:$B$999,0))
),
"")</f>
        <v/>
      </c>
      <c r="M34" s="58" t="str">
        <f>IFERROR(
IF(
INDEX(allorgs!F$3:F$999,MATCH($I34,allorgs!$B$3:$B$999,0))=0,
"",
INDEX(allorgs!F$3:F$999,MATCH($I34,allorgs!$B$3:$B$999,0))
),
"")</f>
        <v/>
      </c>
      <c r="BA34" t="s">
        <v>550</v>
      </c>
      <c r="BU34" s="29" t="str">
        <f>ReceivingOrgs!D34&amp;ReceivingOrgs!H34</f>
        <v/>
      </c>
      <c r="BV34" t="str">
        <f t="shared" si="7"/>
        <v/>
      </c>
      <c r="BY34" t="s">
        <v>1926</v>
      </c>
      <c r="CV34" s="5">
        <f t="shared" si="6"/>
        <v>3</v>
      </c>
      <c r="CW34" s="5" t="str">
        <f t="shared" ref="CW34:CW65" si="11">CV34&amp;CX34</f>
        <v>3SU020</v>
      </c>
      <c r="CX34" t="s">
        <v>141</v>
      </c>
      <c r="CY34" t="s">
        <v>142</v>
      </c>
      <c r="CZ34" s="44" t="s">
        <v>2294</v>
      </c>
      <c r="DA34" s="46" t="s">
        <v>1052</v>
      </c>
      <c r="DB34" s="44" t="s">
        <v>2294</v>
      </c>
      <c r="DC34" s="46" t="s">
        <v>1052</v>
      </c>
      <c r="DD34" t="str">
        <f t="shared" ref="DD34:DD65" si="12">DB34&amp;"  "&amp;DC34</f>
        <v>V005  Cold Hollow Career Center</v>
      </c>
      <c r="DJ34" t="str">
        <f t="shared" ref="DJ34:DJ65" si="13">CX34&amp;" "&amp;CY34</f>
        <v>SU020 FRANKLIN NORTHEAST SU</v>
      </c>
      <c r="DK34" t="str">
        <f t="shared" ref="DK34:DK65" si="14">DB34&amp;"  "&amp;DC34</f>
        <v>V005  Cold Hollow Career Center</v>
      </c>
    </row>
    <row r="35" spans="1:115" ht="15.75" thickBot="1" x14ac:dyDescent="0.3">
      <c r="A35" s="5">
        <v>2025</v>
      </c>
      <c r="B35" s="12" t="str">
        <f t="shared" si="9"/>
        <v/>
      </c>
      <c r="C35" s="13"/>
      <c r="E35" s="80"/>
      <c r="F35" s="7"/>
      <c r="G35" s="23" t="str">
        <f t="shared" si="8"/>
        <v/>
      </c>
      <c r="H35" s="12"/>
      <c r="J35" s="56" t="str">
        <f>IFERROR(
IF(
INDEX(allorgs!C$3:C$999,MATCH($I35,allorgs!$B$3:$B$999,0))=0,
"",
INDEX(allorgs!C$3:C$999,MATCH($I35,allorgs!$B$3:$B$999,0))
),
"")</f>
        <v/>
      </c>
      <c r="K35" s="57" t="str">
        <f>IFERROR(
IF(
INDEX(allorgs!D$3:D$999,MATCH($I35,allorgs!$B$3:$B$999,0))=0,
"",
INDEX(allorgs!D$3:D$999,MATCH($I35,allorgs!$B$3:$B$999,0))
),
"")</f>
        <v/>
      </c>
      <c r="L35" s="57" t="str">
        <f>IFERROR(
IF(
INDEX(allorgs!E$3:E$999,MATCH($I35,allorgs!$B$3:$B$999,0))=0,
"",
INDEX(allorgs!E$3:E$999,MATCH($I35,allorgs!$B$3:$B$999,0))
),
"")</f>
        <v/>
      </c>
      <c r="M35" s="58" t="str">
        <f>IFERROR(
IF(
INDEX(allorgs!F$3:F$999,MATCH($I35,allorgs!$B$3:$B$999,0))=0,
"",
INDEX(allorgs!F$3:F$999,MATCH($I35,allorgs!$B$3:$B$999,0))
),
"")</f>
        <v/>
      </c>
      <c r="BA35" t="s">
        <v>551</v>
      </c>
      <c r="BU35" s="29" t="str">
        <f>ReceivingOrgs!D35&amp;ReceivingOrgs!H35</f>
        <v/>
      </c>
      <c r="BV35" t="str">
        <f t="shared" si="7"/>
        <v/>
      </c>
      <c r="BY35" t="s">
        <v>1927</v>
      </c>
      <c r="CV35" s="5">
        <f t="shared" ref="CV35:CV66" si="15">IF(CX35=CX34,CV34+1,1)</f>
        <v>1</v>
      </c>
      <c r="CW35" s="5" t="str">
        <f t="shared" si="11"/>
        <v>1SU021</v>
      </c>
      <c r="CX35" t="s">
        <v>150</v>
      </c>
      <c r="CY35" t="s">
        <v>151</v>
      </c>
      <c r="CZ35" t="s">
        <v>152</v>
      </c>
      <c r="DA35" t="s">
        <v>153</v>
      </c>
      <c r="DB35" t="s">
        <v>152</v>
      </c>
      <c r="DC35" t="s">
        <v>153</v>
      </c>
      <c r="DD35" t="str">
        <f t="shared" si="12"/>
        <v>U089  Missisquoi Valley SD</v>
      </c>
      <c r="DE35" t="s">
        <v>154</v>
      </c>
      <c r="DF35" t="str">
        <f>CY35&amp;" - "&amp;DC35</f>
        <v>MISSISQUOI VALLEY SD - Missisquoi Valley SD</v>
      </c>
      <c r="DG35">
        <v>21</v>
      </c>
      <c r="DH35" t="s">
        <v>18</v>
      </c>
      <c r="DI35" t="s">
        <v>19</v>
      </c>
      <c r="DJ35" t="str">
        <f t="shared" si="13"/>
        <v>SU021 MISSISQUOI VALLEY SD</v>
      </c>
      <c r="DK35" t="str">
        <f t="shared" si="14"/>
        <v>U089  Missisquoi Valley SD</v>
      </c>
    </row>
    <row r="36" spans="1:115" ht="15.75" thickBot="1" x14ac:dyDescent="0.3">
      <c r="A36" s="5">
        <v>2025</v>
      </c>
      <c r="B36" s="12" t="str">
        <f t="shared" si="9"/>
        <v/>
      </c>
      <c r="C36" s="13"/>
      <c r="E36" s="80"/>
      <c r="F36" s="7"/>
      <c r="G36" s="23" t="str">
        <f t="shared" si="8"/>
        <v/>
      </c>
      <c r="H36" s="12"/>
      <c r="J36" s="56" t="str">
        <f>IFERROR(
IF(
INDEX(allorgs!C$3:C$999,MATCH($I36,allorgs!$B$3:$B$999,0))=0,
"",
INDEX(allorgs!C$3:C$999,MATCH($I36,allorgs!$B$3:$B$999,0))
),
"")</f>
        <v/>
      </c>
      <c r="K36" s="57" t="str">
        <f>IFERROR(
IF(
INDEX(allorgs!D$3:D$999,MATCH($I36,allorgs!$B$3:$B$999,0))=0,
"",
INDEX(allorgs!D$3:D$999,MATCH($I36,allorgs!$B$3:$B$999,0))
),
"")</f>
        <v/>
      </c>
      <c r="L36" s="57" t="str">
        <f>IFERROR(
IF(
INDEX(allorgs!E$3:E$999,MATCH($I36,allorgs!$B$3:$B$999,0))=0,
"",
INDEX(allorgs!E$3:E$999,MATCH($I36,allorgs!$B$3:$B$999,0))
),
"")</f>
        <v/>
      </c>
      <c r="M36" s="58" t="str">
        <f>IFERROR(
IF(
INDEX(allorgs!F$3:F$999,MATCH($I36,allorgs!$B$3:$B$999,0))=0,
"",
INDEX(allorgs!F$3:F$999,MATCH($I36,allorgs!$B$3:$B$999,0))
),
"")</f>
        <v/>
      </c>
      <c r="BA36" t="s">
        <v>552</v>
      </c>
      <c r="BU36" s="29" t="str">
        <f>ReceivingOrgs!D36&amp;ReceivingOrgs!H36</f>
        <v/>
      </c>
      <c r="BV36" t="str">
        <f t="shared" ref="BV36:BV67" si="16">IFERROR(INDEX($BS$2:$BS$13,MATCH(BU36,$BR$2:$BR$13,0)),"")</f>
        <v/>
      </c>
      <c r="BY36" t="s">
        <v>1928</v>
      </c>
      <c r="CV36" s="5">
        <f t="shared" si="15"/>
        <v>1</v>
      </c>
      <c r="CW36" s="5" t="str">
        <f t="shared" si="11"/>
        <v>1SU022</v>
      </c>
      <c r="CX36" t="s">
        <v>155</v>
      </c>
      <c r="CY36" t="s">
        <v>156</v>
      </c>
      <c r="CZ36" t="s">
        <v>157</v>
      </c>
      <c r="DA36" t="s">
        <v>158</v>
      </c>
      <c r="DB36" t="s">
        <v>157</v>
      </c>
      <c r="DC36" t="s">
        <v>158</v>
      </c>
      <c r="DD36" t="str">
        <f t="shared" si="12"/>
        <v>T071  Fairfax</v>
      </c>
      <c r="DE36" t="s">
        <v>159</v>
      </c>
      <c r="DF36" t="str">
        <f>CY36&amp;" - "&amp;DC36</f>
        <v>FRANKLIN WEST SU - Fairfax</v>
      </c>
      <c r="DG36">
        <v>22</v>
      </c>
      <c r="DH36" t="s">
        <v>43</v>
      </c>
      <c r="DI36" t="s">
        <v>19</v>
      </c>
      <c r="DJ36" t="str">
        <f t="shared" si="13"/>
        <v>SU022 FRANKLIN WEST SU</v>
      </c>
      <c r="DK36" t="str">
        <f t="shared" si="14"/>
        <v>T071  Fairfax</v>
      </c>
    </row>
    <row r="37" spans="1:115" ht="15.75" thickBot="1" x14ac:dyDescent="0.3">
      <c r="A37" s="5">
        <v>2025</v>
      </c>
      <c r="B37" s="12" t="str">
        <f t="shared" si="9"/>
        <v/>
      </c>
      <c r="C37" s="13"/>
      <c r="E37" s="80"/>
      <c r="F37" s="7"/>
      <c r="G37" s="23" t="str">
        <f t="shared" si="8"/>
        <v/>
      </c>
      <c r="H37" s="12"/>
      <c r="J37" s="56" t="str">
        <f>IFERROR(
IF(
INDEX(allorgs!C$3:C$999,MATCH($I37,allorgs!$B$3:$B$999,0))=0,
"",
INDEX(allorgs!C$3:C$999,MATCH($I37,allorgs!$B$3:$B$999,0))
),
"")</f>
        <v/>
      </c>
      <c r="K37" s="57" t="str">
        <f>IFERROR(
IF(
INDEX(allorgs!D$3:D$999,MATCH($I37,allorgs!$B$3:$B$999,0))=0,
"",
INDEX(allorgs!D$3:D$999,MATCH($I37,allorgs!$B$3:$B$999,0))
),
"")</f>
        <v/>
      </c>
      <c r="L37" s="57" t="str">
        <f>IFERROR(
IF(
INDEX(allorgs!E$3:E$999,MATCH($I37,allorgs!$B$3:$B$999,0))=0,
"",
INDEX(allorgs!E$3:E$999,MATCH($I37,allorgs!$B$3:$B$999,0))
),
"")</f>
        <v/>
      </c>
      <c r="M37" s="58" t="str">
        <f>IFERROR(
IF(
INDEX(allorgs!F$3:F$999,MATCH($I37,allorgs!$B$3:$B$999,0))=0,
"",
INDEX(allorgs!F$3:F$999,MATCH($I37,allorgs!$B$3:$B$999,0))
),
"")</f>
        <v/>
      </c>
      <c r="BA37" t="s">
        <v>553</v>
      </c>
      <c r="BU37" s="29" t="str">
        <f>ReceivingOrgs!D37&amp;ReceivingOrgs!H37</f>
        <v/>
      </c>
      <c r="BV37" t="str">
        <f t="shared" si="16"/>
        <v/>
      </c>
      <c r="BY37" t="s">
        <v>1929</v>
      </c>
      <c r="CV37" s="5">
        <f t="shared" si="15"/>
        <v>2</v>
      </c>
      <c r="CW37" s="5" t="str">
        <f t="shared" si="11"/>
        <v>2SU022</v>
      </c>
      <c r="CX37" t="s">
        <v>155</v>
      </c>
      <c r="CY37" t="s">
        <v>156</v>
      </c>
      <c r="CZ37" t="s">
        <v>160</v>
      </c>
      <c r="DA37" t="s">
        <v>161</v>
      </c>
      <c r="DB37" t="s">
        <v>160</v>
      </c>
      <c r="DC37" t="s">
        <v>161</v>
      </c>
      <c r="DD37" t="str">
        <f t="shared" si="12"/>
        <v>T077  Fletcher</v>
      </c>
      <c r="DE37" t="s">
        <v>162</v>
      </c>
      <c r="DF37" t="str">
        <f>CY37&amp;" - "&amp;DC37</f>
        <v>FRANKLIN WEST SU - Fletcher</v>
      </c>
      <c r="DG37">
        <v>22</v>
      </c>
      <c r="DH37" t="s">
        <v>43</v>
      </c>
      <c r="DI37" t="s">
        <v>19</v>
      </c>
      <c r="DJ37" t="str">
        <f t="shared" si="13"/>
        <v>SU022 FRANKLIN WEST SU</v>
      </c>
      <c r="DK37" t="str">
        <f t="shared" si="14"/>
        <v>T077  Fletcher</v>
      </c>
    </row>
    <row r="38" spans="1:115" ht="15.75" thickBot="1" x14ac:dyDescent="0.3">
      <c r="A38" s="5">
        <v>2025</v>
      </c>
      <c r="B38" s="12" t="str">
        <f t="shared" si="9"/>
        <v/>
      </c>
      <c r="C38" s="13"/>
      <c r="E38" s="80"/>
      <c r="F38" s="7"/>
      <c r="G38" s="23" t="str">
        <f t="shared" si="8"/>
        <v/>
      </c>
      <c r="H38" s="12"/>
      <c r="J38" s="56" t="str">
        <f>IFERROR(
IF(
INDEX(allorgs!C$3:C$999,MATCH($I38,allorgs!$B$3:$B$999,0))=0,
"",
INDEX(allorgs!C$3:C$999,MATCH($I38,allorgs!$B$3:$B$999,0))
),
"")</f>
        <v/>
      </c>
      <c r="K38" s="57" t="str">
        <f>IFERROR(
IF(
INDEX(allorgs!D$3:D$999,MATCH($I38,allorgs!$B$3:$B$999,0))=0,
"",
INDEX(allorgs!D$3:D$999,MATCH($I38,allorgs!$B$3:$B$999,0))
),
"")</f>
        <v/>
      </c>
      <c r="L38" s="57" t="str">
        <f>IFERROR(
IF(
INDEX(allorgs!E$3:E$999,MATCH($I38,allorgs!$B$3:$B$999,0))=0,
"",
INDEX(allorgs!E$3:E$999,MATCH($I38,allorgs!$B$3:$B$999,0))
),
"")</f>
        <v/>
      </c>
      <c r="M38" s="58" t="str">
        <f>IFERROR(
IF(
INDEX(allorgs!F$3:F$999,MATCH($I38,allorgs!$B$3:$B$999,0))=0,
"",
INDEX(allorgs!F$3:F$999,MATCH($I38,allorgs!$B$3:$B$999,0))
),
"")</f>
        <v/>
      </c>
      <c r="BA38" t="s">
        <v>554</v>
      </c>
      <c r="BU38" s="29" t="str">
        <f>ReceivingOrgs!D38&amp;ReceivingOrgs!H38</f>
        <v/>
      </c>
      <c r="BV38" t="str">
        <f t="shared" si="16"/>
        <v/>
      </c>
      <c r="BY38" t="s">
        <v>1930</v>
      </c>
      <c r="CV38" s="5">
        <f t="shared" si="15"/>
        <v>3</v>
      </c>
      <c r="CW38" s="5" t="str">
        <f t="shared" si="11"/>
        <v>3SU022</v>
      </c>
      <c r="CX38" t="s">
        <v>155</v>
      </c>
      <c r="CY38" t="s">
        <v>156</v>
      </c>
      <c r="CZ38" t="s">
        <v>163</v>
      </c>
      <c r="DA38" t="s">
        <v>164</v>
      </c>
      <c r="DB38" t="s">
        <v>163</v>
      </c>
      <c r="DC38" t="s">
        <v>164</v>
      </c>
      <c r="DD38" t="str">
        <f t="shared" si="12"/>
        <v>T079  Georgia</v>
      </c>
      <c r="DE38" t="s">
        <v>165</v>
      </c>
      <c r="DF38" t="str">
        <f>CY38&amp;" - "&amp;DC38</f>
        <v>FRANKLIN WEST SU - Georgia</v>
      </c>
      <c r="DG38">
        <v>22</v>
      </c>
      <c r="DH38" t="s">
        <v>43</v>
      </c>
      <c r="DI38" t="s">
        <v>19</v>
      </c>
      <c r="DJ38" t="str">
        <f t="shared" si="13"/>
        <v>SU022 FRANKLIN WEST SU</v>
      </c>
      <c r="DK38" t="str">
        <f t="shared" si="14"/>
        <v>T079  Georgia</v>
      </c>
    </row>
    <row r="39" spans="1:115" ht="15.75" thickBot="1" x14ac:dyDescent="0.3">
      <c r="A39" s="5">
        <v>2025</v>
      </c>
      <c r="B39" s="12" t="str">
        <f t="shared" si="9"/>
        <v/>
      </c>
      <c r="C39" s="13"/>
      <c r="E39" s="80"/>
      <c r="F39" s="7"/>
      <c r="G39" s="23" t="str">
        <f t="shared" si="8"/>
        <v/>
      </c>
      <c r="H39" s="12"/>
      <c r="J39" s="56" t="str">
        <f>IFERROR(
IF(
INDEX(allorgs!C$3:C$999,MATCH($I39,allorgs!$B$3:$B$999,0))=0,
"",
INDEX(allorgs!C$3:C$999,MATCH($I39,allorgs!$B$3:$B$999,0))
),
"")</f>
        <v/>
      </c>
      <c r="K39" s="57" t="str">
        <f>IFERROR(
IF(
INDEX(allorgs!D$3:D$999,MATCH($I39,allorgs!$B$3:$B$999,0))=0,
"",
INDEX(allorgs!D$3:D$999,MATCH($I39,allorgs!$B$3:$B$999,0))
),
"")</f>
        <v/>
      </c>
      <c r="L39" s="57" t="str">
        <f>IFERROR(
IF(
INDEX(allorgs!E$3:E$999,MATCH($I39,allorgs!$B$3:$B$999,0))=0,
"",
INDEX(allorgs!E$3:E$999,MATCH($I39,allorgs!$B$3:$B$999,0))
),
"")</f>
        <v/>
      </c>
      <c r="M39" s="58" t="str">
        <f>IFERROR(
IF(
INDEX(allorgs!F$3:F$999,MATCH($I39,allorgs!$B$3:$B$999,0))=0,
"",
INDEX(allorgs!F$3:F$999,MATCH($I39,allorgs!$B$3:$B$999,0))
),
"")</f>
        <v/>
      </c>
      <c r="BA39" t="s">
        <v>555</v>
      </c>
      <c r="BU39" s="29" t="str">
        <f>ReceivingOrgs!D39&amp;ReceivingOrgs!H39</f>
        <v/>
      </c>
      <c r="BV39" t="str">
        <f t="shared" si="16"/>
        <v/>
      </c>
      <c r="BY39" t="s">
        <v>1931</v>
      </c>
      <c r="CV39" s="5">
        <f t="shared" si="15"/>
        <v>1</v>
      </c>
      <c r="CW39" s="5" t="str">
        <f t="shared" si="11"/>
        <v>1SU023</v>
      </c>
      <c r="CX39" t="s">
        <v>166</v>
      </c>
      <c r="CY39" t="s">
        <v>167</v>
      </c>
      <c r="CZ39" t="s">
        <v>168</v>
      </c>
      <c r="DA39" t="s">
        <v>169</v>
      </c>
      <c r="DB39" t="s">
        <v>168</v>
      </c>
      <c r="DC39" t="s">
        <v>169</v>
      </c>
      <c r="DD39" t="str">
        <f t="shared" si="12"/>
        <v>U057  Maple Run USD</v>
      </c>
      <c r="DE39" t="s">
        <v>170</v>
      </c>
      <c r="DF39" t="str">
        <f>CY39&amp;" - "&amp;DC39</f>
        <v>MAPLE RUN SD - Maple Run USD</v>
      </c>
      <c r="DG39">
        <v>23</v>
      </c>
      <c r="DH39" t="s">
        <v>18</v>
      </c>
      <c r="DI39" t="s">
        <v>19</v>
      </c>
      <c r="DJ39" t="str">
        <f t="shared" si="13"/>
        <v>SU023 MAPLE RUN SD</v>
      </c>
      <c r="DK39" t="str">
        <f t="shared" si="14"/>
        <v>U057  Maple Run USD</v>
      </c>
    </row>
    <row r="40" spans="1:115" ht="15.75" thickBot="1" x14ac:dyDescent="0.3">
      <c r="A40" s="5">
        <v>2025</v>
      </c>
      <c r="B40" s="12" t="str">
        <f t="shared" si="9"/>
        <v/>
      </c>
      <c r="C40" s="13"/>
      <c r="E40" s="80"/>
      <c r="F40" s="7"/>
      <c r="G40" s="23" t="str">
        <f t="shared" si="8"/>
        <v/>
      </c>
      <c r="H40" s="12"/>
      <c r="J40" s="56" t="str">
        <f>IFERROR(
IF(
INDEX(allorgs!C$3:C$999,MATCH($I40,allorgs!$B$3:$B$999,0))=0,
"",
INDEX(allorgs!C$3:C$999,MATCH($I40,allorgs!$B$3:$B$999,0))
),
"")</f>
        <v/>
      </c>
      <c r="K40" s="57" t="str">
        <f>IFERROR(
IF(
INDEX(allorgs!D$3:D$999,MATCH($I40,allorgs!$B$3:$B$999,0))=0,
"",
INDEX(allorgs!D$3:D$999,MATCH($I40,allorgs!$B$3:$B$999,0))
),
"")</f>
        <v/>
      </c>
      <c r="L40" s="57" t="str">
        <f>IFERROR(
IF(
INDEX(allorgs!E$3:E$999,MATCH($I40,allorgs!$B$3:$B$999,0))=0,
"",
INDEX(allorgs!E$3:E$999,MATCH($I40,allorgs!$B$3:$B$999,0))
),
"")</f>
        <v/>
      </c>
      <c r="M40" s="58" t="str">
        <f>IFERROR(
IF(
INDEX(allorgs!F$3:F$999,MATCH($I40,allorgs!$B$3:$B$999,0))=0,
"",
INDEX(allorgs!F$3:F$999,MATCH($I40,allorgs!$B$3:$B$999,0))
),
"")</f>
        <v/>
      </c>
      <c r="BA40" t="s">
        <v>556</v>
      </c>
      <c r="BU40" s="29" t="str">
        <f>ReceivingOrgs!D40&amp;ReceivingOrgs!H40</f>
        <v/>
      </c>
      <c r="BV40" t="str">
        <f t="shared" si="16"/>
        <v/>
      </c>
      <c r="BY40" t="s">
        <v>1932</v>
      </c>
      <c r="CV40" s="5">
        <f t="shared" si="15"/>
        <v>2</v>
      </c>
      <c r="CW40" s="5" t="str">
        <f t="shared" si="11"/>
        <v>2SU023</v>
      </c>
      <c r="CX40" t="s">
        <v>166</v>
      </c>
      <c r="CY40" t="s">
        <v>167</v>
      </c>
      <c r="CZ40" s="44" t="s">
        <v>2292</v>
      </c>
      <c r="DA40" s="46" t="s">
        <v>1055</v>
      </c>
      <c r="DB40" s="44" t="s">
        <v>2292</v>
      </c>
      <c r="DC40" s="46" t="s">
        <v>1055</v>
      </c>
      <c r="DD40" t="str">
        <f t="shared" si="12"/>
        <v>V003  Northwest Technical Center</v>
      </c>
      <c r="DJ40" t="str">
        <f t="shared" si="13"/>
        <v>SU023 MAPLE RUN SD</v>
      </c>
      <c r="DK40" t="str">
        <f t="shared" si="14"/>
        <v>V003  Northwest Technical Center</v>
      </c>
    </row>
    <row r="41" spans="1:115" ht="15.75" thickBot="1" x14ac:dyDescent="0.3">
      <c r="A41" s="5">
        <v>2025</v>
      </c>
      <c r="B41" s="12" t="str">
        <f t="shared" si="9"/>
        <v/>
      </c>
      <c r="C41" s="13"/>
      <c r="E41" s="80"/>
      <c r="F41" s="7"/>
      <c r="G41" s="23" t="str">
        <f t="shared" si="8"/>
        <v/>
      </c>
      <c r="H41" s="12"/>
      <c r="J41" s="56" t="str">
        <f>IFERROR(
IF(
INDEX(allorgs!C$3:C$999,MATCH($I41,allorgs!$B$3:$B$999,0))=0,
"",
INDEX(allorgs!C$3:C$999,MATCH($I41,allorgs!$B$3:$B$999,0))
),
"")</f>
        <v/>
      </c>
      <c r="K41" s="57" t="str">
        <f>IFERROR(
IF(
INDEX(allorgs!D$3:D$999,MATCH($I41,allorgs!$B$3:$B$999,0))=0,
"",
INDEX(allorgs!D$3:D$999,MATCH($I41,allorgs!$B$3:$B$999,0))
),
"")</f>
        <v/>
      </c>
      <c r="L41" s="57" t="str">
        <f>IFERROR(
IF(
INDEX(allorgs!E$3:E$999,MATCH($I41,allorgs!$B$3:$B$999,0))=0,
"",
INDEX(allorgs!E$3:E$999,MATCH($I41,allorgs!$B$3:$B$999,0))
),
"")</f>
        <v/>
      </c>
      <c r="M41" s="58" t="str">
        <f>IFERROR(
IF(
INDEX(allorgs!F$3:F$999,MATCH($I41,allorgs!$B$3:$B$999,0))=0,
"",
INDEX(allorgs!F$3:F$999,MATCH($I41,allorgs!$B$3:$B$999,0))
),
"")</f>
        <v/>
      </c>
      <c r="BA41" t="s">
        <v>557</v>
      </c>
      <c r="BU41" s="29" t="str">
        <f>ReceivingOrgs!D41&amp;ReceivingOrgs!H41</f>
        <v/>
      </c>
      <c r="BV41" t="str">
        <f t="shared" si="16"/>
        <v/>
      </c>
      <c r="BY41" t="s">
        <v>1933</v>
      </c>
      <c r="CV41" s="5">
        <f t="shared" si="15"/>
        <v>1</v>
      </c>
      <c r="CW41" s="5" t="str">
        <f t="shared" si="11"/>
        <v>1SU024</v>
      </c>
      <c r="CX41" t="s">
        <v>171</v>
      </c>
      <c r="CY41" t="s">
        <v>172</v>
      </c>
      <c r="CZ41" t="s">
        <v>173</v>
      </c>
      <c r="DA41" t="s">
        <v>174</v>
      </c>
      <c r="DB41" t="s">
        <v>173</v>
      </c>
      <c r="DC41" t="s">
        <v>174</v>
      </c>
      <c r="DD41" t="str">
        <f t="shared" si="12"/>
        <v>T003  Alburgh</v>
      </c>
      <c r="DE41" t="s">
        <v>175</v>
      </c>
      <c r="DF41" t="str">
        <f t="shared" ref="DF41:DF46" si="17">CY41&amp;" - "&amp;DC41</f>
        <v>GRAND ISLE SU - Alburgh</v>
      </c>
      <c r="DG41">
        <v>24</v>
      </c>
      <c r="DH41" t="s">
        <v>43</v>
      </c>
      <c r="DI41" t="s">
        <v>19</v>
      </c>
      <c r="DJ41" t="str">
        <f t="shared" si="13"/>
        <v>SU024 GRAND ISLE SU</v>
      </c>
      <c r="DK41" t="str">
        <f t="shared" si="14"/>
        <v>T003  Alburgh</v>
      </c>
    </row>
    <row r="42" spans="1:115" ht="15.75" thickBot="1" x14ac:dyDescent="0.3">
      <c r="A42" s="5">
        <v>2025</v>
      </c>
      <c r="B42" s="12" t="str">
        <f t="shared" si="9"/>
        <v/>
      </c>
      <c r="C42" s="13"/>
      <c r="E42" s="80"/>
      <c r="F42" s="7"/>
      <c r="G42" s="23" t="str">
        <f t="shared" si="8"/>
        <v/>
      </c>
      <c r="H42" s="12"/>
      <c r="J42" s="56" t="str">
        <f>IFERROR(
IF(
INDEX(allorgs!C$3:C$999,MATCH($I42,allorgs!$B$3:$B$999,0))=0,
"",
INDEX(allorgs!C$3:C$999,MATCH($I42,allorgs!$B$3:$B$999,0))
),
"")</f>
        <v/>
      </c>
      <c r="K42" s="57" t="str">
        <f>IFERROR(
IF(
INDEX(allorgs!D$3:D$999,MATCH($I42,allorgs!$B$3:$B$999,0))=0,
"",
INDEX(allorgs!D$3:D$999,MATCH($I42,allorgs!$B$3:$B$999,0))
),
"")</f>
        <v/>
      </c>
      <c r="L42" s="57" t="str">
        <f>IFERROR(
IF(
INDEX(allorgs!E$3:E$999,MATCH($I42,allorgs!$B$3:$B$999,0))=0,
"",
INDEX(allorgs!E$3:E$999,MATCH($I42,allorgs!$B$3:$B$999,0))
),
"")</f>
        <v/>
      </c>
      <c r="M42" s="58" t="str">
        <f>IFERROR(
IF(
INDEX(allorgs!F$3:F$999,MATCH($I42,allorgs!$B$3:$B$999,0))=0,
"",
INDEX(allorgs!F$3:F$999,MATCH($I42,allorgs!$B$3:$B$999,0))
),
"")</f>
        <v/>
      </c>
      <c r="BA42" t="s">
        <v>558</v>
      </c>
      <c r="BU42" s="29" t="str">
        <f>ReceivingOrgs!D42&amp;ReceivingOrgs!H42</f>
        <v/>
      </c>
      <c r="BV42" t="str">
        <f t="shared" si="16"/>
        <v/>
      </c>
      <c r="BY42" t="s">
        <v>1934</v>
      </c>
      <c r="CV42" s="5">
        <f t="shared" si="15"/>
        <v>2</v>
      </c>
      <c r="CW42" s="5" t="str">
        <f t="shared" si="11"/>
        <v>2SU024</v>
      </c>
      <c r="CX42" t="s">
        <v>171</v>
      </c>
      <c r="CY42" t="s">
        <v>172</v>
      </c>
      <c r="CZ42" t="s">
        <v>177</v>
      </c>
      <c r="DA42" t="s">
        <v>178</v>
      </c>
      <c r="DB42" t="s">
        <v>177</v>
      </c>
      <c r="DC42" t="s">
        <v>178</v>
      </c>
      <c r="DD42" t="str">
        <f t="shared" si="12"/>
        <v>T192  South Hero</v>
      </c>
      <c r="DE42" t="s">
        <v>179</v>
      </c>
      <c r="DF42" t="str">
        <f t="shared" si="17"/>
        <v>GRAND ISLE SU - South Hero</v>
      </c>
      <c r="DG42">
        <v>24</v>
      </c>
      <c r="DH42" t="s">
        <v>43</v>
      </c>
      <c r="DI42" t="s">
        <v>19</v>
      </c>
      <c r="DJ42" t="str">
        <f t="shared" si="13"/>
        <v>SU024 GRAND ISLE SU</v>
      </c>
      <c r="DK42" t="str">
        <f t="shared" si="14"/>
        <v>T192  South Hero</v>
      </c>
    </row>
    <row r="43" spans="1:115" ht="15.75" thickBot="1" x14ac:dyDescent="0.3">
      <c r="A43" s="5">
        <v>2025</v>
      </c>
      <c r="B43" s="12" t="str">
        <f t="shared" si="9"/>
        <v/>
      </c>
      <c r="C43" s="13"/>
      <c r="E43" s="80"/>
      <c r="F43" s="7"/>
      <c r="G43" s="23" t="str">
        <f t="shared" si="8"/>
        <v/>
      </c>
      <c r="H43" s="12"/>
      <c r="J43" s="56" t="str">
        <f>IFERROR(
IF(
INDEX(allorgs!C$3:C$999,MATCH($I43,allorgs!$B$3:$B$999,0))=0,
"",
INDEX(allorgs!C$3:C$999,MATCH($I43,allorgs!$B$3:$B$999,0))
),
"")</f>
        <v/>
      </c>
      <c r="K43" s="57" t="str">
        <f>IFERROR(
IF(
INDEX(allorgs!D$3:D$999,MATCH($I43,allorgs!$B$3:$B$999,0))=0,
"",
INDEX(allorgs!D$3:D$999,MATCH($I43,allorgs!$B$3:$B$999,0))
),
"")</f>
        <v/>
      </c>
      <c r="L43" s="57" t="str">
        <f>IFERROR(
IF(
INDEX(allorgs!E$3:E$999,MATCH($I43,allorgs!$B$3:$B$999,0))=0,
"",
INDEX(allorgs!E$3:E$999,MATCH($I43,allorgs!$B$3:$B$999,0))
),
"")</f>
        <v/>
      </c>
      <c r="M43" s="58" t="str">
        <f>IFERROR(
IF(
INDEX(allorgs!F$3:F$999,MATCH($I43,allorgs!$B$3:$B$999,0))=0,
"",
INDEX(allorgs!F$3:F$999,MATCH($I43,allorgs!$B$3:$B$999,0))
),
"")</f>
        <v/>
      </c>
      <c r="BA43" t="s">
        <v>559</v>
      </c>
      <c r="BU43" s="29" t="str">
        <f>ReceivingOrgs!D43&amp;ReceivingOrgs!H43</f>
        <v/>
      </c>
      <c r="BV43" t="str">
        <f t="shared" si="16"/>
        <v/>
      </c>
      <c r="BY43" t="s">
        <v>1935</v>
      </c>
      <c r="CV43" s="5">
        <f t="shared" si="15"/>
        <v>3</v>
      </c>
      <c r="CW43" s="5" t="str">
        <f t="shared" si="11"/>
        <v>3SU024</v>
      </c>
      <c r="CX43" t="s">
        <v>171</v>
      </c>
      <c r="CY43" t="s">
        <v>172</v>
      </c>
      <c r="CZ43" t="s">
        <v>180</v>
      </c>
      <c r="DA43" t="s">
        <v>181</v>
      </c>
      <c r="DB43" t="s">
        <v>180</v>
      </c>
      <c r="DC43" t="s">
        <v>181</v>
      </c>
      <c r="DD43" t="str">
        <f t="shared" si="12"/>
        <v>U066  Champlain Islands UUSD</v>
      </c>
      <c r="DE43" t="s">
        <v>182</v>
      </c>
      <c r="DF43" t="str">
        <f t="shared" si="17"/>
        <v>GRAND ISLE SU - Champlain Islands UUSD</v>
      </c>
      <c r="DG43">
        <v>24</v>
      </c>
      <c r="DH43" t="s">
        <v>18</v>
      </c>
      <c r="DI43" t="s">
        <v>19</v>
      </c>
      <c r="DJ43" t="str">
        <f t="shared" si="13"/>
        <v>SU024 GRAND ISLE SU</v>
      </c>
      <c r="DK43" t="str">
        <f t="shared" si="14"/>
        <v>U066  Champlain Islands UUSD</v>
      </c>
    </row>
    <row r="44" spans="1:115" ht="15.75" thickBot="1" x14ac:dyDescent="0.3">
      <c r="A44" s="5">
        <v>2025</v>
      </c>
      <c r="B44" s="12" t="str">
        <f t="shared" si="9"/>
        <v/>
      </c>
      <c r="C44" s="13"/>
      <c r="E44" s="80"/>
      <c r="F44" s="7"/>
      <c r="G44" s="23" t="str">
        <f t="shared" si="8"/>
        <v/>
      </c>
      <c r="H44" s="12"/>
      <c r="J44" s="56" t="str">
        <f>IFERROR(
IF(
INDEX(allorgs!C$3:C$999,MATCH($I44,allorgs!$B$3:$B$999,0))=0,
"",
INDEX(allorgs!C$3:C$999,MATCH($I44,allorgs!$B$3:$B$999,0))
),
"")</f>
        <v/>
      </c>
      <c r="K44" s="57" t="str">
        <f>IFERROR(
IF(
INDEX(allorgs!D$3:D$999,MATCH($I44,allorgs!$B$3:$B$999,0))=0,
"",
INDEX(allorgs!D$3:D$999,MATCH($I44,allorgs!$B$3:$B$999,0))
),
"")</f>
        <v/>
      </c>
      <c r="L44" s="57" t="str">
        <f>IFERROR(
IF(
INDEX(allorgs!E$3:E$999,MATCH($I44,allorgs!$B$3:$B$999,0))=0,
"",
INDEX(allorgs!E$3:E$999,MATCH($I44,allorgs!$B$3:$B$999,0))
),
"")</f>
        <v/>
      </c>
      <c r="M44" s="58" t="str">
        <f>IFERROR(
IF(
INDEX(allorgs!F$3:F$999,MATCH($I44,allorgs!$B$3:$B$999,0))=0,
"",
INDEX(allorgs!F$3:F$999,MATCH($I44,allorgs!$B$3:$B$999,0))
),
"")</f>
        <v/>
      </c>
      <c r="BA44" t="s">
        <v>560</v>
      </c>
      <c r="BU44" s="29" t="str">
        <f>ReceivingOrgs!D44&amp;ReceivingOrgs!H44</f>
        <v/>
      </c>
      <c r="BV44" t="str">
        <f t="shared" si="16"/>
        <v/>
      </c>
      <c r="BY44" t="s">
        <v>1936</v>
      </c>
      <c r="CV44" s="5">
        <f t="shared" si="15"/>
        <v>1</v>
      </c>
      <c r="CW44" s="5" t="str">
        <f t="shared" si="11"/>
        <v>1SU025</v>
      </c>
      <c r="CX44" t="s">
        <v>183</v>
      </c>
      <c r="CY44" t="s">
        <v>184</v>
      </c>
      <c r="CZ44" t="s">
        <v>185</v>
      </c>
      <c r="DA44" t="s">
        <v>186</v>
      </c>
      <c r="DB44" t="s">
        <v>185</v>
      </c>
      <c r="DC44" t="s">
        <v>186</v>
      </c>
      <c r="DD44" t="str">
        <f t="shared" si="12"/>
        <v>T040  Cambridge</v>
      </c>
      <c r="DE44" t="s">
        <v>187</v>
      </c>
      <c r="DF44" t="str">
        <f t="shared" si="17"/>
        <v>LAMOILLE NORTH SU - Cambridge</v>
      </c>
      <c r="DG44">
        <v>25</v>
      </c>
      <c r="DH44" t="s">
        <v>43</v>
      </c>
      <c r="DI44" t="s">
        <v>19</v>
      </c>
      <c r="DJ44" t="str">
        <f t="shared" si="13"/>
        <v>SU025 LAMOILLE NORTH SU</v>
      </c>
      <c r="DK44" t="str">
        <f t="shared" si="14"/>
        <v>T040  Cambridge</v>
      </c>
    </row>
    <row r="45" spans="1:115" ht="15.75" thickBot="1" x14ac:dyDescent="0.3">
      <c r="A45" s="5">
        <v>2025</v>
      </c>
      <c r="B45" s="12" t="str">
        <f t="shared" si="9"/>
        <v/>
      </c>
      <c r="C45" s="13"/>
      <c r="E45" s="80"/>
      <c r="F45" s="7"/>
      <c r="G45" s="23" t="str">
        <f t="shared" si="8"/>
        <v/>
      </c>
      <c r="H45" s="12"/>
      <c r="J45" s="56" t="str">
        <f>IFERROR(
IF(
INDEX(allorgs!C$3:C$999,MATCH($I45,allorgs!$B$3:$B$999,0))=0,
"",
INDEX(allorgs!C$3:C$999,MATCH($I45,allorgs!$B$3:$B$999,0))
),
"")</f>
        <v/>
      </c>
      <c r="K45" s="57" t="str">
        <f>IFERROR(
IF(
INDEX(allorgs!D$3:D$999,MATCH($I45,allorgs!$B$3:$B$999,0))=0,
"",
INDEX(allorgs!D$3:D$999,MATCH($I45,allorgs!$B$3:$B$999,0))
),
"")</f>
        <v/>
      </c>
      <c r="L45" s="57" t="str">
        <f>IFERROR(
IF(
INDEX(allorgs!E$3:E$999,MATCH($I45,allorgs!$B$3:$B$999,0))=0,
"",
INDEX(allorgs!E$3:E$999,MATCH($I45,allorgs!$B$3:$B$999,0))
),
"")</f>
        <v/>
      </c>
      <c r="M45" s="58" t="str">
        <f>IFERROR(
IF(
INDEX(allorgs!F$3:F$999,MATCH($I45,allorgs!$B$3:$B$999,0))=0,
"",
INDEX(allorgs!F$3:F$999,MATCH($I45,allorgs!$B$3:$B$999,0))
),
"")</f>
        <v/>
      </c>
      <c r="BA45" t="s">
        <v>561</v>
      </c>
      <c r="BU45" s="29" t="str">
        <f>ReceivingOrgs!D45&amp;ReceivingOrgs!H45</f>
        <v/>
      </c>
      <c r="BV45" t="str">
        <f t="shared" si="16"/>
        <v/>
      </c>
      <c r="BY45" t="s">
        <v>1937</v>
      </c>
      <c r="CV45" s="5">
        <f t="shared" si="15"/>
        <v>2</v>
      </c>
      <c r="CW45" s="5" t="str">
        <f t="shared" si="11"/>
        <v>2SU025</v>
      </c>
      <c r="CX45" t="s">
        <v>183</v>
      </c>
      <c r="CY45" t="s">
        <v>184</v>
      </c>
      <c r="CZ45" t="s">
        <v>188</v>
      </c>
      <c r="DA45" t="s">
        <v>189</v>
      </c>
      <c r="DB45" t="s">
        <v>188</v>
      </c>
      <c r="DC45" t="s">
        <v>189</v>
      </c>
      <c r="DD45" t="str">
        <f t="shared" si="12"/>
        <v>U058A  Lamoille North MUSD</v>
      </c>
      <c r="DE45" t="s">
        <v>190</v>
      </c>
      <c r="DF45" t="str">
        <f t="shared" si="17"/>
        <v>LAMOILLE NORTH SU - Lamoille North MUSD</v>
      </c>
      <c r="DG45">
        <v>25</v>
      </c>
      <c r="DH45" t="s">
        <v>18</v>
      </c>
      <c r="DI45" t="s">
        <v>19</v>
      </c>
      <c r="DJ45" t="str">
        <f t="shared" si="13"/>
        <v>SU025 LAMOILLE NORTH SU</v>
      </c>
      <c r="DK45" t="str">
        <f t="shared" si="14"/>
        <v>U058A  Lamoille North MUSD</v>
      </c>
    </row>
    <row r="46" spans="1:115" ht="15.75" thickBot="1" x14ac:dyDescent="0.3">
      <c r="A46" s="5">
        <v>2025</v>
      </c>
      <c r="B46" s="12" t="str">
        <f t="shared" si="9"/>
        <v/>
      </c>
      <c r="C46" s="13"/>
      <c r="E46" s="80"/>
      <c r="F46" s="7"/>
      <c r="G46" s="23" t="str">
        <f t="shared" si="8"/>
        <v/>
      </c>
      <c r="H46" s="12"/>
      <c r="J46" s="56" t="str">
        <f>IFERROR(
IF(
INDEX(allorgs!C$3:C$999,MATCH($I46,allorgs!$B$3:$B$999,0))=0,
"",
INDEX(allorgs!C$3:C$999,MATCH($I46,allorgs!$B$3:$B$999,0))
),
"")</f>
        <v/>
      </c>
      <c r="K46" s="57" t="str">
        <f>IFERROR(
IF(
INDEX(allorgs!D$3:D$999,MATCH($I46,allorgs!$B$3:$B$999,0))=0,
"",
INDEX(allorgs!D$3:D$999,MATCH($I46,allorgs!$B$3:$B$999,0))
),
"")</f>
        <v/>
      </c>
      <c r="L46" s="57" t="str">
        <f>IFERROR(
IF(
INDEX(allorgs!E$3:E$999,MATCH($I46,allorgs!$B$3:$B$999,0))=0,
"",
INDEX(allorgs!E$3:E$999,MATCH($I46,allorgs!$B$3:$B$999,0))
),
"")</f>
        <v/>
      </c>
      <c r="M46" s="58" t="str">
        <f>IFERROR(
IF(
INDEX(allorgs!F$3:F$999,MATCH($I46,allorgs!$B$3:$B$999,0))=0,
"",
INDEX(allorgs!F$3:F$999,MATCH($I46,allorgs!$B$3:$B$999,0))
),
"")</f>
        <v/>
      </c>
      <c r="BA46" t="s">
        <v>562</v>
      </c>
      <c r="BU46" s="29" t="str">
        <f>ReceivingOrgs!D46&amp;ReceivingOrgs!H46</f>
        <v/>
      </c>
      <c r="BV46" t="str">
        <f t="shared" si="16"/>
        <v/>
      </c>
      <c r="BY46" t="s">
        <v>1938</v>
      </c>
      <c r="CV46" s="5">
        <f t="shared" si="15"/>
        <v>3</v>
      </c>
      <c r="CW46" s="5" t="str">
        <f t="shared" si="11"/>
        <v>3SU025</v>
      </c>
      <c r="CX46" t="s">
        <v>183</v>
      </c>
      <c r="CY46" t="s">
        <v>184</v>
      </c>
      <c r="CZ46" t="s">
        <v>191</v>
      </c>
      <c r="DA46" t="s">
        <v>192</v>
      </c>
      <c r="DB46" t="s">
        <v>191</v>
      </c>
      <c r="DC46" t="s">
        <v>192</v>
      </c>
      <c r="DD46" t="str">
        <f t="shared" si="12"/>
        <v>U058B  Lamoille North UUSD</v>
      </c>
      <c r="DE46" t="s">
        <v>193</v>
      </c>
      <c r="DF46" t="str">
        <f t="shared" si="17"/>
        <v>LAMOILLE NORTH SU - Lamoille North UUSD</v>
      </c>
      <c r="DG46">
        <v>25</v>
      </c>
      <c r="DH46" t="s">
        <v>18</v>
      </c>
      <c r="DI46" t="s">
        <v>19</v>
      </c>
      <c r="DJ46" t="str">
        <f t="shared" si="13"/>
        <v>SU025 LAMOILLE NORTH SU</v>
      </c>
      <c r="DK46" t="str">
        <f t="shared" si="14"/>
        <v>U058B  Lamoille North UUSD</v>
      </c>
    </row>
    <row r="47" spans="1:115" ht="15.75" thickBot="1" x14ac:dyDescent="0.3">
      <c r="A47" s="5">
        <v>2025</v>
      </c>
      <c r="B47" s="12" t="str">
        <f t="shared" si="9"/>
        <v/>
      </c>
      <c r="C47" s="13"/>
      <c r="E47" s="80"/>
      <c r="F47" s="7"/>
      <c r="G47" s="23" t="str">
        <f t="shared" si="8"/>
        <v/>
      </c>
      <c r="H47" s="12"/>
      <c r="J47" s="56" t="str">
        <f>IFERROR(
IF(
INDEX(allorgs!C$3:C$999,MATCH($I47,allorgs!$B$3:$B$999,0))=0,
"",
INDEX(allorgs!C$3:C$999,MATCH($I47,allorgs!$B$3:$B$999,0))
),
"")</f>
        <v/>
      </c>
      <c r="K47" s="57" t="str">
        <f>IFERROR(
IF(
INDEX(allorgs!D$3:D$999,MATCH($I47,allorgs!$B$3:$B$999,0))=0,
"",
INDEX(allorgs!D$3:D$999,MATCH($I47,allorgs!$B$3:$B$999,0))
),
"")</f>
        <v/>
      </c>
      <c r="L47" s="57" t="str">
        <f>IFERROR(
IF(
INDEX(allorgs!E$3:E$999,MATCH($I47,allorgs!$B$3:$B$999,0))=0,
"",
INDEX(allorgs!E$3:E$999,MATCH($I47,allorgs!$B$3:$B$999,0))
),
"")</f>
        <v/>
      </c>
      <c r="M47" s="58" t="str">
        <f>IFERROR(
IF(
INDEX(allorgs!F$3:F$999,MATCH($I47,allorgs!$B$3:$B$999,0))=0,
"",
INDEX(allorgs!F$3:F$999,MATCH($I47,allorgs!$B$3:$B$999,0))
),
"")</f>
        <v/>
      </c>
      <c r="BA47" t="s">
        <v>563</v>
      </c>
      <c r="BU47" s="29" t="str">
        <f>ReceivingOrgs!D47&amp;ReceivingOrgs!H47</f>
        <v/>
      </c>
      <c r="BV47" t="str">
        <f t="shared" si="16"/>
        <v/>
      </c>
      <c r="BY47" t="s">
        <v>1939</v>
      </c>
      <c r="CV47" s="5">
        <f t="shared" si="15"/>
        <v>4</v>
      </c>
      <c r="CW47" s="5" t="str">
        <f t="shared" si="11"/>
        <v>4SU025</v>
      </c>
      <c r="CX47" t="s">
        <v>183</v>
      </c>
      <c r="CY47" t="s">
        <v>184</v>
      </c>
      <c r="CZ47" s="44" t="s">
        <v>2299</v>
      </c>
      <c r="DA47" s="46" t="s">
        <v>2300</v>
      </c>
      <c r="DB47" s="44" t="s">
        <v>2299</v>
      </c>
      <c r="DC47" s="46" t="s">
        <v>2300</v>
      </c>
      <c r="DD47" t="str">
        <f t="shared" si="12"/>
        <v>V008  Green Mtn Technology &amp; Career Center</v>
      </c>
      <c r="DJ47" t="str">
        <f t="shared" si="13"/>
        <v>SU025 LAMOILLE NORTH SU</v>
      </c>
      <c r="DK47" t="str">
        <f t="shared" si="14"/>
        <v>V008  Green Mtn Technology &amp; Career Center</v>
      </c>
    </row>
    <row r="48" spans="1:115" ht="15.75" thickBot="1" x14ac:dyDescent="0.3">
      <c r="A48" s="5">
        <v>2025</v>
      </c>
      <c r="B48" s="12" t="str">
        <f t="shared" si="9"/>
        <v/>
      </c>
      <c r="C48" s="13"/>
      <c r="E48" s="80"/>
      <c r="F48" s="7"/>
      <c r="G48" s="23" t="str">
        <f t="shared" si="8"/>
        <v/>
      </c>
      <c r="H48" s="12"/>
      <c r="J48" s="56" t="str">
        <f>IFERROR(
IF(
INDEX(allorgs!C$3:C$999,MATCH($I48,allorgs!$B$3:$B$999,0))=0,
"",
INDEX(allorgs!C$3:C$999,MATCH($I48,allorgs!$B$3:$B$999,0))
),
"")</f>
        <v/>
      </c>
      <c r="K48" s="57" t="str">
        <f>IFERROR(
IF(
INDEX(allorgs!D$3:D$999,MATCH($I48,allorgs!$B$3:$B$999,0))=0,
"",
INDEX(allorgs!D$3:D$999,MATCH($I48,allorgs!$B$3:$B$999,0))
),
"")</f>
        <v/>
      </c>
      <c r="L48" s="57" t="str">
        <f>IFERROR(
IF(
INDEX(allorgs!E$3:E$999,MATCH($I48,allorgs!$B$3:$B$999,0))=0,
"",
INDEX(allorgs!E$3:E$999,MATCH($I48,allorgs!$B$3:$B$999,0))
),
"")</f>
        <v/>
      </c>
      <c r="M48" s="58" t="str">
        <f>IFERROR(
IF(
INDEX(allorgs!F$3:F$999,MATCH($I48,allorgs!$B$3:$B$999,0))=0,
"",
INDEX(allorgs!F$3:F$999,MATCH($I48,allorgs!$B$3:$B$999,0))
),
"")</f>
        <v/>
      </c>
      <c r="BA48" t="s">
        <v>564</v>
      </c>
      <c r="BU48" s="29" t="str">
        <f>ReceivingOrgs!D48&amp;ReceivingOrgs!H48</f>
        <v/>
      </c>
      <c r="BV48" t="str">
        <f t="shared" si="16"/>
        <v/>
      </c>
      <c r="BY48" t="s">
        <v>1940</v>
      </c>
      <c r="CV48" s="5">
        <f t="shared" si="15"/>
        <v>1</v>
      </c>
      <c r="CW48" s="5" t="str">
        <f t="shared" si="11"/>
        <v>1SU026</v>
      </c>
      <c r="CX48" t="s">
        <v>194</v>
      </c>
      <c r="CY48" t="s">
        <v>195</v>
      </c>
      <c r="CZ48" t="s">
        <v>196</v>
      </c>
      <c r="DA48" t="s">
        <v>197</v>
      </c>
      <c r="DB48" t="s">
        <v>196</v>
      </c>
      <c r="DC48" t="s">
        <v>197</v>
      </c>
      <c r="DD48" t="str">
        <f t="shared" si="12"/>
        <v>T198  Stowe</v>
      </c>
      <c r="DE48" t="s">
        <v>198</v>
      </c>
      <c r="DF48" t="str">
        <f t="shared" ref="DF48:DF53" si="18">CY48&amp;" - "&amp;DC48</f>
        <v>LAMOILLE SOUTH SU - Stowe</v>
      </c>
      <c r="DG48">
        <v>26</v>
      </c>
      <c r="DH48" t="s">
        <v>43</v>
      </c>
      <c r="DI48" t="s">
        <v>19</v>
      </c>
      <c r="DJ48" t="str">
        <f t="shared" si="13"/>
        <v>SU026 LAMOILLE SOUTH SU</v>
      </c>
      <c r="DK48" t="str">
        <f t="shared" si="14"/>
        <v>T198  Stowe</v>
      </c>
    </row>
    <row r="49" spans="1:115" ht="15.75" thickBot="1" x14ac:dyDescent="0.3">
      <c r="A49" s="5">
        <v>2025</v>
      </c>
      <c r="B49" s="12" t="str">
        <f t="shared" si="9"/>
        <v/>
      </c>
      <c r="C49" s="13"/>
      <c r="E49" s="80"/>
      <c r="F49" s="7"/>
      <c r="G49" s="23" t="str">
        <f t="shared" si="8"/>
        <v/>
      </c>
      <c r="H49" s="12"/>
      <c r="J49" s="56" t="str">
        <f>IFERROR(
IF(
INDEX(allorgs!C$3:C$999,MATCH($I49,allorgs!$B$3:$B$999,0))=0,
"",
INDEX(allorgs!C$3:C$999,MATCH($I49,allorgs!$B$3:$B$999,0))
),
"")</f>
        <v/>
      </c>
      <c r="K49" s="57" t="str">
        <f>IFERROR(
IF(
INDEX(allorgs!D$3:D$999,MATCH($I49,allorgs!$B$3:$B$999,0))=0,
"",
INDEX(allorgs!D$3:D$999,MATCH($I49,allorgs!$B$3:$B$999,0))
),
"")</f>
        <v/>
      </c>
      <c r="L49" s="57" t="str">
        <f>IFERROR(
IF(
INDEX(allorgs!E$3:E$999,MATCH($I49,allorgs!$B$3:$B$999,0))=0,
"",
INDEX(allorgs!E$3:E$999,MATCH($I49,allorgs!$B$3:$B$999,0))
),
"")</f>
        <v/>
      </c>
      <c r="M49" s="58" t="str">
        <f>IFERROR(
IF(
INDEX(allorgs!F$3:F$999,MATCH($I49,allorgs!$B$3:$B$999,0))=0,
"",
INDEX(allorgs!F$3:F$999,MATCH($I49,allorgs!$B$3:$B$999,0))
),
"")</f>
        <v/>
      </c>
      <c r="BA49" t="s">
        <v>565</v>
      </c>
      <c r="BU49" s="29" t="str">
        <f>ReceivingOrgs!D49&amp;ReceivingOrgs!H49</f>
        <v/>
      </c>
      <c r="BV49" t="str">
        <f t="shared" si="16"/>
        <v/>
      </c>
      <c r="BY49" t="s">
        <v>2270</v>
      </c>
      <c r="CV49" s="5">
        <f t="shared" si="15"/>
        <v>2</v>
      </c>
      <c r="CW49" s="5" t="str">
        <f t="shared" si="11"/>
        <v>2SU026</v>
      </c>
      <c r="CX49" t="s">
        <v>194</v>
      </c>
      <c r="CY49" t="s">
        <v>195</v>
      </c>
      <c r="CZ49" t="s">
        <v>199</v>
      </c>
      <c r="DA49" t="s">
        <v>200</v>
      </c>
      <c r="DB49" t="s">
        <v>199</v>
      </c>
      <c r="DC49" t="s">
        <v>200</v>
      </c>
      <c r="DD49" t="str">
        <f t="shared" si="12"/>
        <v>U090  Elmore-Morristown UUSD</v>
      </c>
      <c r="DE49" t="s">
        <v>201</v>
      </c>
      <c r="DF49" t="str">
        <f t="shared" si="18"/>
        <v>LAMOILLE SOUTH SU - Elmore-Morristown UUSD</v>
      </c>
      <c r="DG49">
        <v>26</v>
      </c>
      <c r="DH49" t="s">
        <v>18</v>
      </c>
      <c r="DI49" t="s">
        <v>19</v>
      </c>
      <c r="DJ49" t="str">
        <f t="shared" si="13"/>
        <v>SU026 LAMOILLE SOUTH SU</v>
      </c>
      <c r="DK49" t="str">
        <f t="shared" si="14"/>
        <v>U090  Elmore-Morristown UUSD</v>
      </c>
    </row>
    <row r="50" spans="1:115" ht="15.75" thickBot="1" x14ac:dyDescent="0.3">
      <c r="A50" s="5">
        <v>2025</v>
      </c>
      <c r="B50" s="12" t="str">
        <f t="shared" si="9"/>
        <v/>
      </c>
      <c r="C50" s="13"/>
      <c r="E50" s="80"/>
      <c r="F50" s="7"/>
      <c r="G50" s="23" t="str">
        <f t="shared" si="8"/>
        <v/>
      </c>
      <c r="H50" s="12"/>
      <c r="J50" s="56" t="str">
        <f>IFERROR(
IF(
INDEX(allorgs!C$3:C$999,MATCH($I50,allorgs!$B$3:$B$999,0))=0,
"",
INDEX(allorgs!C$3:C$999,MATCH($I50,allorgs!$B$3:$B$999,0))
),
"")</f>
        <v/>
      </c>
      <c r="K50" s="57" t="str">
        <f>IFERROR(
IF(
INDEX(allorgs!D$3:D$999,MATCH($I50,allorgs!$B$3:$B$999,0))=0,
"",
INDEX(allorgs!D$3:D$999,MATCH($I50,allorgs!$B$3:$B$999,0))
),
"")</f>
        <v/>
      </c>
      <c r="L50" s="57" t="str">
        <f>IFERROR(
IF(
INDEX(allorgs!E$3:E$999,MATCH($I50,allorgs!$B$3:$B$999,0))=0,
"",
INDEX(allorgs!E$3:E$999,MATCH($I50,allorgs!$B$3:$B$999,0))
),
"")</f>
        <v/>
      </c>
      <c r="M50" s="58" t="str">
        <f>IFERROR(
IF(
INDEX(allorgs!F$3:F$999,MATCH($I50,allorgs!$B$3:$B$999,0))=0,
"",
INDEX(allorgs!F$3:F$999,MATCH($I50,allorgs!$B$3:$B$999,0))
),
"")</f>
        <v/>
      </c>
      <c r="BA50" t="s">
        <v>566</v>
      </c>
      <c r="BU50" s="29" t="str">
        <f>ReceivingOrgs!D50&amp;ReceivingOrgs!H50</f>
        <v/>
      </c>
      <c r="BV50" t="str">
        <f t="shared" si="16"/>
        <v/>
      </c>
      <c r="BY50" t="s">
        <v>1941</v>
      </c>
      <c r="CV50" s="5">
        <f t="shared" si="15"/>
        <v>1</v>
      </c>
      <c r="CW50" s="5" t="str">
        <f t="shared" si="11"/>
        <v>1SU027</v>
      </c>
      <c r="CX50" t="s">
        <v>202</v>
      </c>
      <c r="CY50" t="s">
        <v>203</v>
      </c>
      <c r="CZ50" t="s">
        <v>204</v>
      </c>
      <c r="DA50" t="s">
        <v>205</v>
      </c>
      <c r="DB50" t="s">
        <v>204</v>
      </c>
      <c r="DC50" t="s">
        <v>205</v>
      </c>
      <c r="DD50" t="str">
        <f t="shared" si="12"/>
        <v>T205  Thetford</v>
      </c>
      <c r="DE50" t="s">
        <v>206</v>
      </c>
      <c r="DF50" t="str">
        <f t="shared" si="18"/>
        <v>ORANGE EAST SU - Thetford</v>
      </c>
      <c r="DG50">
        <v>27</v>
      </c>
      <c r="DH50" t="s">
        <v>43</v>
      </c>
      <c r="DI50" t="s">
        <v>19</v>
      </c>
      <c r="DJ50" t="str">
        <f t="shared" si="13"/>
        <v>SU027 ORANGE EAST SU</v>
      </c>
      <c r="DK50" t="str">
        <f t="shared" si="14"/>
        <v>T205  Thetford</v>
      </c>
    </row>
    <row r="51" spans="1:115" ht="15.75" thickBot="1" x14ac:dyDescent="0.3">
      <c r="A51" s="5">
        <v>2025</v>
      </c>
      <c r="B51" s="12" t="str">
        <f t="shared" si="9"/>
        <v/>
      </c>
      <c r="C51" s="13"/>
      <c r="E51" s="80"/>
      <c r="F51" s="7"/>
      <c r="G51" s="23" t="str">
        <f t="shared" si="8"/>
        <v/>
      </c>
      <c r="H51" s="12"/>
      <c r="J51" s="56" t="str">
        <f>IFERROR(
IF(
INDEX(allorgs!C$3:C$999,MATCH($I51,allorgs!$B$3:$B$999,0))=0,
"",
INDEX(allorgs!C$3:C$999,MATCH($I51,allorgs!$B$3:$B$999,0))
),
"")</f>
        <v/>
      </c>
      <c r="K51" s="57" t="str">
        <f>IFERROR(
IF(
INDEX(allorgs!D$3:D$999,MATCH($I51,allorgs!$B$3:$B$999,0))=0,
"",
INDEX(allorgs!D$3:D$999,MATCH($I51,allorgs!$B$3:$B$999,0))
),
"")</f>
        <v/>
      </c>
      <c r="L51" s="57" t="str">
        <f>IFERROR(
IF(
INDEX(allorgs!E$3:E$999,MATCH($I51,allorgs!$B$3:$B$999,0))=0,
"",
INDEX(allorgs!E$3:E$999,MATCH($I51,allorgs!$B$3:$B$999,0))
),
"")</f>
        <v/>
      </c>
      <c r="M51" s="58" t="str">
        <f>IFERROR(
IF(
INDEX(allorgs!F$3:F$999,MATCH($I51,allorgs!$B$3:$B$999,0))=0,
"",
INDEX(allorgs!F$3:F$999,MATCH($I51,allorgs!$B$3:$B$999,0))
),
"")</f>
        <v/>
      </c>
      <c r="BA51" t="s">
        <v>567</v>
      </c>
      <c r="BU51" s="29" t="str">
        <f>ReceivingOrgs!D51&amp;ReceivingOrgs!H51</f>
        <v/>
      </c>
      <c r="BV51" t="str">
        <f t="shared" si="16"/>
        <v/>
      </c>
      <c r="BY51" t="s">
        <v>1942</v>
      </c>
      <c r="CV51" s="5">
        <f t="shared" si="15"/>
        <v>2</v>
      </c>
      <c r="CW51" s="5" t="str">
        <f t="shared" si="11"/>
        <v>2SU027</v>
      </c>
      <c r="CX51" t="s">
        <v>202</v>
      </c>
      <c r="CY51" t="s">
        <v>203</v>
      </c>
      <c r="CZ51" t="s">
        <v>207</v>
      </c>
      <c r="DA51" t="s">
        <v>208</v>
      </c>
      <c r="DB51" t="s">
        <v>207</v>
      </c>
      <c r="DC51" t="s">
        <v>208</v>
      </c>
      <c r="DD51" t="str">
        <f t="shared" si="12"/>
        <v>U021  Blue Mountain USD</v>
      </c>
      <c r="DE51" t="s">
        <v>209</v>
      </c>
      <c r="DF51" t="str">
        <f t="shared" si="18"/>
        <v>ORANGE EAST SU - Blue Mountain USD</v>
      </c>
      <c r="DG51">
        <v>27</v>
      </c>
      <c r="DH51" t="s">
        <v>18</v>
      </c>
      <c r="DI51" t="s">
        <v>19</v>
      </c>
      <c r="DJ51" t="str">
        <f t="shared" si="13"/>
        <v>SU027 ORANGE EAST SU</v>
      </c>
      <c r="DK51" t="str">
        <f t="shared" si="14"/>
        <v>U021  Blue Mountain USD</v>
      </c>
    </row>
    <row r="52" spans="1:115" ht="15.75" thickBot="1" x14ac:dyDescent="0.3">
      <c r="A52" s="5">
        <v>2025</v>
      </c>
      <c r="B52" s="12" t="str">
        <f t="shared" si="9"/>
        <v/>
      </c>
      <c r="C52" s="13"/>
      <c r="E52" s="80"/>
      <c r="F52" s="7"/>
      <c r="G52" s="23" t="str">
        <f t="shared" si="8"/>
        <v/>
      </c>
      <c r="H52" s="12"/>
      <c r="J52" s="56" t="str">
        <f>IFERROR(
IF(
INDEX(allorgs!C$3:C$999,MATCH($I52,allorgs!$B$3:$B$999,0))=0,
"",
INDEX(allorgs!C$3:C$999,MATCH($I52,allorgs!$B$3:$B$999,0))
),
"")</f>
        <v/>
      </c>
      <c r="K52" s="57" t="str">
        <f>IFERROR(
IF(
INDEX(allorgs!D$3:D$999,MATCH($I52,allorgs!$B$3:$B$999,0))=0,
"",
INDEX(allorgs!D$3:D$999,MATCH($I52,allorgs!$B$3:$B$999,0))
),
"")</f>
        <v/>
      </c>
      <c r="L52" s="57" t="str">
        <f>IFERROR(
IF(
INDEX(allorgs!E$3:E$999,MATCH($I52,allorgs!$B$3:$B$999,0))=0,
"",
INDEX(allorgs!E$3:E$999,MATCH($I52,allorgs!$B$3:$B$999,0))
),
"")</f>
        <v/>
      </c>
      <c r="M52" s="58" t="str">
        <f>IFERROR(
IF(
INDEX(allorgs!F$3:F$999,MATCH($I52,allorgs!$B$3:$B$999,0))=0,
"",
INDEX(allorgs!F$3:F$999,MATCH($I52,allorgs!$B$3:$B$999,0))
),
"")</f>
        <v/>
      </c>
      <c r="BA52" t="s">
        <v>568</v>
      </c>
      <c r="BU52" s="29" t="str">
        <f>ReceivingOrgs!D52&amp;ReceivingOrgs!H52</f>
        <v/>
      </c>
      <c r="BV52" t="str">
        <f t="shared" si="16"/>
        <v/>
      </c>
      <c r="BY52" t="s">
        <v>1943</v>
      </c>
      <c r="CV52" s="5">
        <f t="shared" si="15"/>
        <v>3</v>
      </c>
      <c r="CW52" s="5" t="str">
        <f t="shared" si="11"/>
        <v>3SU027</v>
      </c>
      <c r="CX52" t="s">
        <v>202</v>
      </c>
      <c r="CY52" t="s">
        <v>203</v>
      </c>
      <c r="CZ52" t="s">
        <v>210</v>
      </c>
      <c r="DA52" t="s">
        <v>211</v>
      </c>
      <c r="DB52" t="s">
        <v>210</v>
      </c>
      <c r="DC52" t="s">
        <v>211</v>
      </c>
      <c r="DD52" t="str">
        <f t="shared" si="12"/>
        <v>U036  Waits River Valley UESD</v>
      </c>
      <c r="DE52" t="s">
        <v>212</v>
      </c>
      <c r="DF52" t="str">
        <f t="shared" si="18"/>
        <v>ORANGE EAST SU - Waits River Valley UESD</v>
      </c>
      <c r="DG52">
        <v>27</v>
      </c>
      <c r="DH52" t="s">
        <v>18</v>
      </c>
      <c r="DI52" t="s">
        <v>19</v>
      </c>
      <c r="DJ52" t="str">
        <f t="shared" si="13"/>
        <v>SU027 ORANGE EAST SU</v>
      </c>
      <c r="DK52" t="str">
        <f t="shared" si="14"/>
        <v>U036  Waits River Valley UESD</v>
      </c>
    </row>
    <row r="53" spans="1:115" ht="15.75" thickBot="1" x14ac:dyDescent="0.3">
      <c r="A53" s="5">
        <v>2025</v>
      </c>
      <c r="B53" s="12" t="str">
        <f t="shared" si="9"/>
        <v/>
      </c>
      <c r="C53" s="13"/>
      <c r="E53" s="80"/>
      <c r="F53" s="7"/>
      <c r="G53" s="23" t="str">
        <f t="shared" si="8"/>
        <v/>
      </c>
      <c r="H53" s="12"/>
      <c r="J53" s="56" t="str">
        <f>IFERROR(
IF(
INDEX(allorgs!C$3:C$999,MATCH($I53,allorgs!$B$3:$B$999,0))=0,
"",
INDEX(allorgs!C$3:C$999,MATCH($I53,allorgs!$B$3:$B$999,0))
),
"")</f>
        <v/>
      </c>
      <c r="K53" s="57" t="str">
        <f>IFERROR(
IF(
INDEX(allorgs!D$3:D$999,MATCH($I53,allorgs!$B$3:$B$999,0))=0,
"",
INDEX(allorgs!D$3:D$999,MATCH($I53,allorgs!$B$3:$B$999,0))
),
"")</f>
        <v/>
      </c>
      <c r="L53" s="57" t="str">
        <f>IFERROR(
IF(
INDEX(allorgs!E$3:E$999,MATCH($I53,allorgs!$B$3:$B$999,0))=0,
"",
INDEX(allorgs!E$3:E$999,MATCH($I53,allorgs!$B$3:$B$999,0))
),
"")</f>
        <v/>
      </c>
      <c r="M53" s="58" t="str">
        <f>IFERROR(
IF(
INDEX(allorgs!F$3:F$999,MATCH($I53,allorgs!$B$3:$B$999,0))=0,
"",
INDEX(allorgs!F$3:F$999,MATCH($I53,allorgs!$B$3:$B$999,0))
),
"")</f>
        <v/>
      </c>
      <c r="BA53" t="s">
        <v>569</v>
      </c>
      <c r="BU53" s="29" t="str">
        <f>ReceivingOrgs!D53&amp;ReceivingOrgs!H53</f>
        <v/>
      </c>
      <c r="BV53" t="str">
        <f t="shared" si="16"/>
        <v/>
      </c>
      <c r="BY53" t="s">
        <v>1944</v>
      </c>
      <c r="CV53" s="5">
        <f t="shared" si="15"/>
        <v>4</v>
      </c>
      <c r="CW53" s="5" t="str">
        <f t="shared" si="11"/>
        <v>4SU027</v>
      </c>
      <c r="CX53" t="s">
        <v>202</v>
      </c>
      <c r="CY53" t="s">
        <v>203</v>
      </c>
      <c r="CZ53" t="s">
        <v>213</v>
      </c>
      <c r="DA53" t="s">
        <v>214</v>
      </c>
      <c r="DB53" t="s">
        <v>213</v>
      </c>
      <c r="DC53" t="s">
        <v>214</v>
      </c>
      <c r="DD53" t="str">
        <f t="shared" si="12"/>
        <v>U091  Oxbow UUSD</v>
      </c>
      <c r="DE53" t="s">
        <v>215</v>
      </c>
      <c r="DF53" t="str">
        <f t="shared" si="18"/>
        <v>ORANGE EAST SU - Oxbow UUSD</v>
      </c>
      <c r="DG53">
        <v>27</v>
      </c>
      <c r="DH53" t="s">
        <v>18</v>
      </c>
      <c r="DI53" t="s">
        <v>19</v>
      </c>
      <c r="DJ53" t="str">
        <f t="shared" si="13"/>
        <v>SU027 ORANGE EAST SU</v>
      </c>
      <c r="DK53" t="str">
        <f t="shared" si="14"/>
        <v>U091  Oxbow UUSD</v>
      </c>
    </row>
    <row r="54" spans="1:115" ht="15.75" thickBot="1" x14ac:dyDescent="0.3">
      <c r="A54" s="5">
        <v>2025</v>
      </c>
      <c r="B54" s="12" t="str">
        <f t="shared" si="9"/>
        <v/>
      </c>
      <c r="C54" s="13"/>
      <c r="E54" s="80"/>
      <c r="F54" s="7"/>
      <c r="G54" s="23" t="str">
        <f t="shared" si="8"/>
        <v/>
      </c>
      <c r="H54" s="12"/>
      <c r="J54" s="56" t="str">
        <f>IFERROR(
IF(
INDEX(allorgs!C$3:C$999,MATCH($I54,allorgs!$B$3:$B$999,0))=0,
"",
INDEX(allorgs!C$3:C$999,MATCH($I54,allorgs!$B$3:$B$999,0))
),
"")</f>
        <v/>
      </c>
      <c r="K54" s="57" t="str">
        <f>IFERROR(
IF(
INDEX(allorgs!D$3:D$999,MATCH($I54,allorgs!$B$3:$B$999,0))=0,
"",
INDEX(allorgs!D$3:D$999,MATCH($I54,allorgs!$B$3:$B$999,0))
),
"")</f>
        <v/>
      </c>
      <c r="L54" s="57" t="str">
        <f>IFERROR(
IF(
INDEX(allorgs!E$3:E$999,MATCH($I54,allorgs!$B$3:$B$999,0))=0,
"",
INDEX(allorgs!E$3:E$999,MATCH($I54,allorgs!$B$3:$B$999,0))
),
"")</f>
        <v/>
      </c>
      <c r="M54" s="58" t="str">
        <f>IFERROR(
IF(
INDEX(allorgs!F$3:F$999,MATCH($I54,allorgs!$B$3:$B$999,0))=0,
"",
INDEX(allorgs!F$3:F$999,MATCH($I54,allorgs!$B$3:$B$999,0))
),
"")</f>
        <v/>
      </c>
      <c r="BA54" t="s">
        <v>570</v>
      </c>
      <c r="BU54" s="29" t="str">
        <f>ReceivingOrgs!D54&amp;ReceivingOrgs!H54</f>
        <v/>
      </c>
      <c r="BV54" t="str">
        <f t="shared" si="16"/>
        <v/>
      </c>
      <c r="BY54" t="s">
        <v>1945</v>
      </c>
      <c r="CV54" s="5">
        <f t="shared" si="15"/>
        <v>5</v>
      </c>
      <c r="CW54" s="5" t="str">
        <f t="shared" si="11"/>
        <v>5SU027</v>
      </c>
      <c r="CX54" t="s">
        <v>202</v>
      </c>
      <c r="CY54" t="s">
        <v>203</v>
      </c>
      <c r="CZ54" s="44" t="s">
        <v>2302</v>
      </c>
      <c r="DA54" s="46" t="s">
        <v>953</v>
      </c>
      <c r="DB54" s="44" t="s">
        <v>2302</v>
      </c>
      <c r="DC54" s="46" t="s">
        <v>953</v>
      </c>
      <c r="DD54" t="str">
        <f t="shared" si="12"/>
        <v>V011  River Bend Career &amp; Technical Center</v>
      </c>
      <c r="DJ54" t="str">
        <f t="shared" si="13"/>
        <v>SU027 ORANGE EAST SU</v>
      </c>
      <c r="DK54" t="str">
        <f t="shared" si="14"/>
        <v>V011  River Bend Career &amp; Technical Center</v>
      </c>
    </row>
    <row r="55" spans="1:115" ht="15.75" thickBot="1" x14ac:dyDescent="0.3">
      <c r="A55" s="5">
        <v>2025</v>
      </c>
      <c r="B55" s="12" t="str">
        <f t="shared" si="9"/>
        <v/>
      </c>
      <c r="C55" s="13"/>
      <c r="E55" s="80"/>
      <c r="F55" s="7"/>
      <c r="G55" s="23" t="str">
        <f t="shared" si="8"/>
        <v/>
      </c>
      <c r="H55" s="12"/>
      <c r="J55" s="56" t="str">
        <f>IFERROR(
IF(
INDEX(allorgs!C$3:C$999,MATCH($I55,allorgs!$B$3:$B$999,0))=0,
"",
INDEX(allorgs!C$3:C$999,MATCH($I55,allorgs!$B$3:$B$999,0))
),
"")</f>
        <v/>
      </c>
      <c r="K55" s="57" t="str">
        <f>IFERROR(
IF(
INDEX(allorgs!D$3:D$999,MATCH($I55,allorgs!$B$3:$B$999,0))=0,
"",
INDEX(allorgs!D$3:D$999,MATCH($I55,allorgs!$B$3:$B$999,0))
),
"")</f>
        <v/>
      </c>
      <c r="L55" s="57" t="str">
        <f>IFERROR(
IF(
INDEX(allorgs!E$3:E$999,MATCH($I55,allorgs!$B$3:$B$999,0))=0,
"",
INDEX(allorgs!E$3:E$999,MATCH($I55,allorgs!$B$3:$B$999,0))
),
"")</f>
        <v/>
      </c>
      <c r="M55" s="58" t="str">
        <f>IFERROR(
IF(
INDEX(allorgs!F$3:F$999,MATCH($I55,allorgs!$B$3:$B$999,0))=0,
"",
INDEX(allorgs!F$3:F$999,MATCH($I55,allorgs!$B$3:$B$999,0))
),
"")</f>
        <v/>
      </c>
      <c r="BA55" t="s">
        <v>571</v>
      </c>
      <c r="BU55" s="29" t="str">
        <f>ReceivingOrgs!D55&amp;ReceivingOrgs!H55</f>
        <v/>
      </c>
      <c r="BV55" t="str">
        <f t="shared" si="16"/>
        <v/>
      </c>
      <c r="BY55" t="s">
        <v>1946</v>
      </c>
      <c r="CV55" s="5">
        <f t="shared" si="15"/>
        <v>1</v>
      </c>
      <c r="CW55" s="5" t="str">
        <f t="shared" si="11"/>
        <v>1SU028</v>
      </c>
      <c r="CX55" t="s">
        <v>216</v>
      </c>
      <c r="CY55" t="s">
        <v>217</v>
      </c>
      <c r="CZ55" t="s">
        <v>218</v>
      </c>
      <c r="DA55" t="s">
        <v>219</v>
      </c>
      <c r="DB55" t="s">
        <v>218</v>
      </c>
      <c r="DC55" t="s">
        <v>219</v>
      </c>
      <c r="DD55" t="str">
        <f t="shared" si="12"/>
        <v>U059  Orange Southwest USD</v>
      </c>
      <c r="DE55" t="s">
        <v>220</v>
      </c>
      <c r="DF55" t="str">
        <f>CY55&amp;" - "&amp;DC55</f>
        <v>ORANGE SOUTHWEST SD - Orange Southwest USD</v>
      </c>
      <c r="DG55">
        <v>28</v>
      </c>
      <c r="DH55" t="s">
        <v>18</v>
      </c>
      <c r="DI55" t="s">
        <v>19</v>
      </c>
      <c r="DJ55" t="str">
        <f t="shared" si="13"/>
        <v>SU028 ORANGE SOUTHWEST SD</v>
      </c>
      <c r="DK55" t="str">
        <f t="shared" si="14"/>
        <v>U059  Orange Southwest USD</v>
      </c>
    </row>
    <row r="56" spans="1:115" ht="15.75" thickBot="1" x14ac:dyDescent="0.3">
      <c r="A56" s="5">
        <v>2025</v>
      </c>
      <c r="B56" s="12" t="str">
        <f t="shared" si="9"/>
        <v/>
      </c>
      <c r="C56" s="13"/>
      <c r="E56" s="80"/>
      <c r="F56" s="7"/>
      <c r="G56" s="23" t="str">
        <f t="shared" si="8"/>
        <v/>
      </c>
      <c r="H56" s="12"/>
      <c r="J56" s="56" t="str">
        <f>IFERROR(
IF(
INDEX(allorgs!C$3:C$999,MATCH($I56,allorgs!$B$3:$B$999,0))=0,
"",
INDEX(allorgs!C$3:C$999,MATCH($I56,allorgs!$B$3:$B$999,0))
),
"")</f>
        <v/>
      </c>
      <c r="K56" s="57" t="str">
        <f>IFERROR(
IF(
INDEX(allorgs!D$3:D$999,MATCH($I56,allorgs!$B$3:$B$999,0))=0,
"",
INDEX(allorgs!D$3:D$999,MATCH($I56,allorgs!$B$3:$B$999,0))
),
"")</f>
        <v/>
      </c>
      <c r="L56" s="57" t="str">
        <f>IFERROR(
IF(
INDEX(allorgs!E$3:E$999,MATCH($I56,allorgs!$B$3:$B$999,0))=0,
"",
INDEX(allorgs!E$3:E$999,MATCH($I56,allorgs!$B$3:$B$999,0))
),
"")</f>
        <v/>
      </c>
      <c r="M56" s="58" t="str">
        <f>IFERROR(
IF(
INDEX(allorgs!F$3:F$999,MATCH($I56,allorgs!$B$3:$B$999,0))=0,
"",
INDEX(allorgs!F$3:F$999,MATCH($I56,allorgs!$B$3:$B$999,0))
),
"")</f>
        <v/>
      </c>
      <c r="BA56" t="s">
        <v>572</v>
      </c>
      <c r="BU56" s="29" t="str">
        <f>ReceivingOrgs!D56&amp;ReceivingOrgs!H56</f>
        <v/>
      </c>
      <c r="BV56" t="str">
        <f t="shared" si="16"/>
        <v/>
      </c>
      <c r="BY56" t="s">
        <v>1947</v>
      </c>
      <c r="CV56" s="5">
        <f t="shared" si="15"/>
        <v>2</v>
      </c>
      <c r="CW56" s="5" t="str">
        <f t="shared" si="11"/>
        <v>2SU028</v>
      </c>
      <c r="CX56" t="s">
        <v>216</v>
      </c>
      <c r="CY56" t="s">
        <v>217</v>
      </c>
      <c r="CZ56" s="44" t="s">
        <v>2303</v>
      </c>
      <c r="DA56" s="46" t="s">
        <v>1121</v>
      </c>
      <c r="DB56" s="44" t="s">
        <v>2303</v>
      </c>
      <c r="DC56" s="46" t="s">
        <v>1121</v>
      </c>
      <c r="DD56" t="str">
        <f t="shared" si="12"/>
        <v>V012  Randolph Technical Career Center</v>
      </c>
      <c r="DJ56" t="str">
        <f t="shared" si="13"/>
        <v>SU028 ORANGE SOUTHWEST SD</v>
      </c>
      <c r="DK56" t="str">
        <f t="shared" si="14"/>
        <v>V012  Randolph Technical Career Center</v>
      </c>
    </row>
    <row r="57" spans="1:115" ht="15.75" thickBot="1" x14ac:dyDescent="0.3">
      <c r="A57" s="5">
        <v>2025</v>
      </c>
      <c r="B57" s="12" t="str">
        <f t="shared" si="9"/>
        <v/>
      </c>
      <c r="C57" s="13"/>
      <c r="E57" s="80"/>
      <c r="F57" s="7"/>
      <c r="G57" s="23" t="str">
        <f t="shared" si="8"/>
        <v/>
      </c>
      <c r="H57" s="12"/>
      <c r="J57" s="56" t="str">
        <f>IFERROR(
IF(
INDEX(allorgs!C$3:C$999,MATCH($I57,allorgs!$B$3:$B$999,0))=0,
"",
INDEX(allorgs!C$3:C$999,MATCH($I57,allorgs!$B$3:$B$999,0))
),
"")</f>
        <v/>
      </c>
      <c r="K57" s="57" t="str">
        <f>IFERROR(
IF(
INDEX(allorgs!D$3:D$999,MATCH($I57,allorgs!$B$3:$B$999,0))=0,
"",
INDEX(allorgs!D$3:D$999,MATCH($I57,allorgs!$B$3:$B$999,0))
),
"")</f>
        <v/>
      </c>
      <c r="L57" s="57" t="str">
        <f>IFERROR(
IF(
INDEX(allorgs!E$3:E$999,MATCH($I57,allorgs!$B$3:$B$999,0))=0,
"",
INDEX(allorgs!E$3:E$999,MATCH($I57,allorgs!$B$3:$B$999,0))
),
"")</f>
        <v/>
      </c>
      <c r="M57" s="58" t="str">
        <f>IFERROR(
IF(
INDEX(allorgs!F$3:F$999,MATCH($I57,allorgs!$B$3:$B$999,0))=0,
"",
INDEX(allorgs!F$3:F$999,MATCH($I57,allorgs!$B$3:$B$999,0))
),
"")</f>
        <v/>
      </c>
      <c r="BA57" t="s">
        <v>573</v>
      </c>
      <c r="BU57" s="29" t="str">
        <f>ReceivingOrgs!D57&amp;ReceivingOrgs!H57</f>
        <v/>
      </c>
      <c r="BV57" t="str">
        <f t="shared" si="16"/>
        <v/>
      </c>
      <c r="BY57" t="s">
        <v>1948</v>
      </c>
      <c r="CV57" s="5">
        <f t="shared" si="15"/>
        <v>1</v>
      </c>
      <c r="CW57" s="5" t="str">
        <f t="shared" si="11"/>
        <v>1SU030</v>
      </c>
      <c r="CX57" t="s">
        <v>221</v>
      </c>
      <c r="CY57" t="s">
        <v>222</v>
      </c>
      <c r="CZ57" t="s">
        <v>223</v>
      </c>
      <c r="DA57" t="s">
        <v>224</v>
      </c>
      <c r="DB57" t="s">
        <v>223</v>
      </c>
      <c r="DC57" t="s">
        <v>224</v>
      </c>
      <c r="DD57" t="str">
        <f t="shared" si="12"/>
        <v>T184  Sharon</v>
      </c>
      <c r="DE57" t="s">
        <v>225</v>
      </c>
      <c r="DF57" t="str">
        <f t="shared" ref="DF57:DF76" si="19">CY57&amp;" - "&amp;DC57</f>
        <v>WHITE RIVER VALLEY SU - Sharon</v>
      </c>
      <c r="DG57">
        <v>30</v>
      </c>
      <c r="DH57" t="s">
        <v>43</v>
      </c>
      <c r="DI57" t="s">
        <v>19</v>
      </c>
      <c r="DJ57" t="str">
        <f t="shared" si="13"/>
        <v>SU030 WHITE RIVER VALLEY SU</v>
      </c>
      <c r="DK57" t="str">
        <f t="shared" si="14"/>
        <v>T184  Sharon</v>
      </c>
    </row>
    <row r="58" spans="1:115" ht="15.75" thickBot="1" x14ac:dyDescent="0.3">
      <c r="A58" s="5">
        <v>2025</v>
      </c>
      <c r="B58" s="12" t="str">
        <f t="shared" si="9"/>
        <v/>
      </c>
      <c r="C58" s="13"/>
      <c r="E58" s="80"/>
      <c r="F58" s="7"/>
      <c r="G58" s="23" t="str">
        <f t="shared" si="8"/>
        <v/>
      </c>
      <c r="H58" s="12"/>
      <c r="J58" s="56" t="str">
        <f>IFERROR(
IF(
INDEX(allorgs!C$3:C$999,MATCH($I58,allorgs!$B$3:$B$999,0))=0,
"",
INDEX(allorgs!C$3:C$999,MATCH($I58,allorgs!$B$3:$B$999,0))
),
"")</f>
        <v/>
      </c>
      <c r="K58" s="57" t="str">
        <f>IFERROR(
IF(
INDEX(allorgs!D$3:D$999,MATCH($I58,allorgs!$B$3:$B$999,0))=0,
"",
INDEX(allorgs!D$3:D$999,MATCH($I58,allorgs!$B$3:$B$999,0))
),
"")</f>
        <v/>
      </c>
      <c r="L58" s="57" t="str">
        <f>IFERROR(
IF(
INDEX(allorgs!E$3:E$999,MATCH($I58,allorgs!$B$3:$B$999,0))=0,
"",
INDEX(allorgs!E$3:E$999,MATCH($I58,allorgs!$B$3:$B$999,0))
),
"")</f>
        <v/>
      </c>
      <c r="M58" s="58" t="str">
        <f>IFERROR(
IF(
INDEX(allorgs!F$3:F$999,MATCH($I58,allorgs!$B$3:$B$999,0))=0,
"",
INDEX(allorgs!F$3:F$999,MATCH($I58,allorgs!$B$3:$B$999,0))
),
"")</f>
        <v/>
      </c>
      <c r="BU58" s="29" t="str">
        <f>ReceivingOrgs!D58&amp;ReceivingOrgs!H58</f>
        <v/>
      </c>
      <c r="BV58" t="str">
        <f t="shared" si="16"/>
        <v/>
      </c>
      <c r="BY58" t="s">
        <v>1949</v>
      </c>
      <c r="CV58" s="5">
        <f t="shared" si="15"/>
        <v>2</v>
      </c>
      <c r="CW58" s="5" t="str">
        <f t="shared" si="11"/>
        <v>2SU030</v>
      </c>
      <c r="CX58" t="s">
        <v>221</v>
      </c>
      <c r="CY58" t="s">
        <v>222</v>
      </c>
      <c r="CZ58" t="s">
        <v>227</v>
      </c>
      <c r="DA58" t="s">
        <v>228</v>
      </c>
      <c r="DB58" t="s">
        <v>227</v>
      </c>
      <c r="DC58" t="s">
        <v>228</v>
      </c>
      <c r="DD58" t="str">
        <f t="shared" si="12"/>
        <v>T199  Strafford</v>
      </c>
      <c r="DE58" t="s">
        <v>229</v>
      </c>
      <c r="DF58" t="str">
        <f t="shared" si="19"/>
        <v>WHITE RIVER VALLEY SU - Strafford</v>
      </c>
      <c r="DG58">
        <v>30</v>
      </c>
      <c r="DH58" t="s">
        <v>43</v>
      </c>
      <c r="DI58" t="s">
        <v>19</v>
      </c>
      <c r="DJ58" t="str">
        <f t="shared" si="13"/>
        <v>SU030 WHITE RIVER VALLEY SU</v>
      </c>
      <c r="DK58" t="str">
        <f t="shared" si="14"/>
        <v>T199  Strafford</v>
      </c>
    </row>
    <row r="59" spans="1:115" ht="15.75" thickBot="1" x14ac:dyDescent="0.3">
      <c r="A59" s="5">
        <v>2025</v>
      </c>
      <c r="B59" s="12" t="str">
        <f t="shared" si="9"/>
        <v/>
      </c>
      <c r="C59" s="13"/>
      <c r="E59" s="80"/>
      <c r="F59" s="7"/>
      <c r="G59" s="23" t="str">
        <f t="shared" si="8"/>
        <v/>
      </c>
      <c r="H59" s="12"/>
      <c r="J59" s="56" t="str">
        <f>IFERROR(
IF(
INDEX(allorgs!C$3:C$999,MATCH($I59,allorgs!$B$3:$B$999,0))=0,
"",
INDEX(allorgs!C$3:C$999,MATCH($I59,allorgs!$B$3:$B$999,0))
),
"")</f>
        <v/>
      </c>
      <c r="K59" s="57" t="str">
        <f>IFERROR(
IF(
INDEX(allorgs!D$3:D$999,MATCH($I59,allorgs!$B$3:$B$999,0))=0,
"",
INDEX(allorgs!D$3:D$999,MATCH($I59,allorgs!$B$3:$B$999,0))
),
"")</f>
        <v/>
      </c>
      <c r="L59" s="57" t="str">
        <f>IFERROR(
IF(
INDEX(allorgs!E$3:E$999,MATCH($I59,allorgs!$B$3:$B$999,0))=0,
"",
INDEX(allorgs!E$3:E$999,MATCH($I59,allorgs!$B$3:$B$999,0))
),
"")</f>
        <v/>
      </c>
      <c r="M59" s="58" t="str">
        <f>IFERROR(
IF(
INDEX(allorgs!F$3:F$999,MATCH($I59,allorgs!$B$3:$B$999,0))=0,
"",
INDEX(allorgs!F$3:F$999,MATCH($I59,allorgs!$B$3:$B$999,0))
),
"")</f>
        <v/>
      </c>
      <c r="BU59" s="29" t="str">
        <f>ReceivingOrgs!D59&amp;ReceivingOrgs!H59</f>
        <v/>
      </c>
      <c r="BV59" t="str">
        <f t="shared" si="16"/>
        <v/>
      </c>
      <c r="BY59" t="s">
        <v>1950</v>
      </c>
      <c r="CV59" s="5">
        <f t="shared" si="15"/>
        <v>3</v>
      </c>
      <c r="CW59" s="5" t="str">
        <f t="shared" si="11"/>
        <v>3SU030</v>
      </c>
      <c r="CX59" t="s">
        <v>221</v>
      </c>
      <c r="CY59" t="s">
        <v>222</v>
      </c>
      <c r="CZ59" t="s">
        <v>230</v>
      </c>
      <c r="DA59" t="s">
        <v>231</v>
      </c>
      <c r="DB59" t="s">
        <v>230</v>
      </c>
      <c r="DC59" t="s">
        <v>231</v>
      </c>
      <c r="DD59" t="str">
        <f t="shared" si="12"/>
        <v>U079  White River USD</v>
      </c>
      <c r="DE59" t="s">
        <v>232</v>
      </c>
      <c r="DF59" t="str">
        <f t="shared" si="19"/>
        <v>WHITE RIVER VALLEY SU - White River USD</v>
      </c>
      <c r="DG59">
        <v>30</v>
      </c>
      <c r="DH59" t="s">
        <v>18</v>
      </c>
      <c r="DI59" t="s">
        <v>19</v>
      </c>
      <c r="DJ59" t="str">
        <f t="shared" si="13"/>
        <v>SU030 WHITE RIVER VALLEY SU</v>
      </c>
      <c r="DK59" t="str">
        <f t="shared" si="14"/>
        <v>U079  White River USD</v>
      </c>
    </row>
    <row r="60" spans="1:115" ht="15.75" thickBot="1" x14ac:dyDescent="0.3">
      <c r="A60" s="5">
        <v>2025</v>
      </c>
      <c r="B60" s="12" t="str">
        <f t="shared" si="9"/>
        <v/>
      </c>
      <c r="C60" s="13"/>
      <c r="E60" s="80"/>
      <c r="F60" s="7"/>
      <c r="G60" s="23" t="str">
        <f t="shared" si="8"/>
        <v/>
      </c>
      <c r="H60" s="12"/>
      <c r="J60" s="56" t="str">
        <f>IFERROR(
IF(
INDEX(allorgs!C$3:C$999,MATCH($I60,allorgs!$B$3:$B$999,0))=0,
"",
INDEX(allorgs!C$3:C$999,MATCH($I60,allorgs!$B$3:$B$999,0))
),
"")</f>
        <v/>
      </c>
      <c r="K60" s="57" t="str">
        <f>IFERROR(
IF(
INDEX(allorgs!D$3:D$999,MATCH($I60,allorgs!$B$3:$B$999,0))=0,
"",
INDEX(allorgs!D$3:D$999,MATCH($I60,allorgs!$B$3:$B$999,0))
),
"")</f>
        <v/>
      </c>
      <c r="L60" s="57" t="str">
        <f>IFERROR(
IF(
INDEX(allorgs!E$3:E$999,MATCH($I60,allorgs!$B$3:$B$999,0))=0,
"",
INDEX(allorgs!E$3:E$999,MATCH($I60,allorgs!$B$3:$B$999,0))
),
"")</f>
        <v/>
      </c>
      <c r="M60" s="58" t="str">
        <f>IFERROR(
IF(
INDEX(allorgs!F$3:F$999,MATCH($I60,allorgs!$B$3:$B$999,0))=0,
"",
INDEX(allorgs!F$3:F$999,MATCH($I60,allorgs!$B$3:$B$999,0))
),
"")</f>
        <v/>
      </c>
      <c r="BU60" s="29" t="str">
        <f>ReceivingOrgs!D60&amp;ReceivingOrgs!H60</f>
        <v/>
      </c>
      <c r="BV60" t="str">
        <f t="shared" si="16"/>
        <v/>
      </c>
      <c r="BY60" t="s">
        <v>1951</v>
      </c>
      <c r="CV60" s="5">
        <f t="shared" si="15"/>
        <v>4</v>
      </c>
      <c r="CW60" s="5" t="str">
        <f t="shared" si="11"/>
        <v>4SU030</v>
      </c>
      <c r="CX60" t="s">
        <v>221</v>
      </c>
      <c r="CY60" t="s">
        <v>222</v>
      </c>
      <c r="CZ60" t="s">
        <v>233</v>
      </c>
      <c r="DA60" t="s">
        <v>234</v>
      </c>
      <c r="DB60" t="s">
        <v>233</v>
      </c>
      <c r="DC60" t="s">
        <v>234</v>
      </c>
      <c r="DD60" t="str">
        <f t="shared" si="12"/>
        <v>U080  Granville-Hancock USD</v>
      </c>
      <c r="DE60" t="s">
        <v>235</v>
      </c>
      <c r="DF60" t="str">
        <f t="shared" si="19"/>
        <v>WHITE RIVER VALLEY SU - Granville-Hancock USD</v>
      </c>
      <c r="DG60">
        <v>30</v>
      </c>
      <c r="DH60" t="s">
        <v>18</v>
      </c>
      <c r="DI60" t="s">
        <v>19</v>
      </c>
      <c r="DJ60" t="str">
        <f t="shared" si="13"/>
        <v>SU030 WHITE RIVER VALLEY SU</v>
      </c>
      <c r="DK60" t="str">
        <f t="shared" si="14"/>
        <v>U080  Granville-Hancock USD</v>
      </c>
    </row>
    <row r="61" spans="1:115" ht="15.75" thickBot="1" x14ac:dyDescent="0.3">
      <c r="A61" s="5">
        <v>2025</v>
      </c>
      <c r="B61" s="12" t="str">
        <f t="shared" si="9"/>
        <v/>
      </c>
      <c r="C61" s="13"/>
      <c r="E61" s="80"/>
      <c r="F61" s="7"/>
      <c r="G61" s="23" t="str">
        <f t="shared" si="8"/>
        <v/>
      </c>
      <c r="H61" s="12"/>
      <c r="J61" s="56" t="str">
        <f>IFERROR(
IF(
INDEX(allorgs!C$3:C$999,MATCH($I61,allorgs!$B$3:$B$999,0))=0,
"",
INDEX(allorgs!C$3:C$999,MATCH($I61,allorgs!$B$3:$B$999,0))
),
"")</f>
        <v/>
      </c>
      <c r="K61" s="57" t="str">
        <f>IFERROR(
IF(
INDEX(allorgs!D$3:D$999,MATCH($I61,allorgs!$B$3:$B$999,0))=0,
"",
INDEX(allorgs!D$3:D$999,MATCH($I61,allorgs!$B$3:$B$999,0))
),
"")</f>
        <v/>
      </c>
      <c r="L61" s="57" t="str">
        <f>IFERROR(
IF(
INDEX(allorgs!E$3:E$999,MATCH($I61,allorgs!$B$3:$B$999,0))=0,
"",
INDEX(allorgs!E$3:E$999,MATCH($I61,allorgs!$B$3:$B$999,0))
),
"")</f>
        <v/>
      </c>
      <c r="M61" s="58" t="str">
        <f>IFERROR(
IF(
INDEX(allorgs!F$3:F$999,MATCH($I61,allorgs!$B$3:$B$999,0))=0,
"",
INDEX(allorgs!F$3:F$999,MATCH($I61,allorgs!$B$3:$B$999,0))
),
"")</f>
        <v/>
      </c>
      <c r="BU61" s="29" t="str">
        <f>ReceivingOrgs!D61&amp;ReceivingOrgs!H61</f>
        <v/>
      </c>
      <c r="BV61" t="str">
        <f t="shared" si="16"/>
        <v/>
      </c>
      <c r="BY61" t="s">
        <v>1952</v>
      </c>
      <c r="CV61" s="5">
        <f t="shared" si="15"/>
        <v>5</v>
      </c>
      <c r="CW61" s="5" t="str">
        <f t="shared" si="11"/>
        <v>5SU030</v>
      </c>
      <c r="CX61" t="s">
        <v>221</v>
      </c>
      <c r="CY61" t="s">
        <v>222</v>
      </c>
      <c r="CZ61" t="s">
        <v>236</v>
      </c>
      <c r="DA61" t="s">
        <v>237</v>
      </c>
      <c r="DB61" t="s">
        <v>236</v>
      </c>
      <c r="DC61" t="s">
        <v>237</v>
      </c>
      <c r="DD61" t="str">
        <f t="shared" si="12"/>
        <v>U081  Rochester-Stockbridge USD</v>
      </c>
      <c r="DE61" t="s">
        <v>238</v>
      </c>
      <c r="DF61" t="str">
        <f t="shared" si="19"/>
        <v>WHITE RIVER VALLEY SU - Rochester-Stockbridge USD</v>
      </c>
      <c r="DG61">
        <v>30</v>
      </c>
      <c r="DH61" t="s">
        <v>18</v>
      </c>
      <c r="DI61" t="s">
        <v>19</v>
      </c>
      <c r="DJ61" t="str">
        <f t="shared" si="13"/>
        <v>SU030 WHITE RIVER VALLEY SU</v>
      </c>
      <c r="DK61" t="str">
        <f t="shared" si="14"/>
        <v>U081  Rochester-Stockbridge USD</v>
      </c>
    </row>
    <row r="62" spans="1:115" ht="15.75" thickBot="1" x14ac:dyDescent="0.3">
      <c r="A62" s="5">
        <v>2025</v>
      </c>
      <c r="B62" s="12" t="str">
        <f t="shared" si="9"/>
        <v/>
      </c>
      <c r="C62" s="13"/>
      <c r="E62" s="80"/>
      <c r="F62" s="7"/>
      <c r="G62" s="23" t="str">
        <f t="shared" si="8"/>
        <v/>
      </c>
      <c r="H62" s="12"/>
      <c r="J62" s="56" t="str">
        <f>IFERROR(
IF(
INDEX(allorgs!C$3:C$999,MATCH($I62,allorgs!$B$3:$B$999,0))=0,
"",
INDEX(allorgs!C$3:C$999,MATCH($I62,allorgs!$B$3:$B$999,0))
),
"")</f>
        <v/>
      </c>
      <c r="K62" s="57" t="str">
        <f>IFERROR(
IF(
INDEX(allorgs!D$3:D$999,MATCH($I62,allorgs!$B$3:$B$999,0))=0,
"",
INDEX(allorgs!D$3:D$999,MATCH($I62,allorgs!$B$3:$B$999,0))
),
"")</f>
        <v/>
      </c>
      <c r="L62" s="57" t="str">
        <f>IFERROR(
IF(
INDEX(allorgs!E$3:E$999,MATCH($I62,allorgs!$B$3:$B$999,0))=0,
"",
INDEX(allorgs!E$3:E$999,MATCH($I62,allorgs!$B$3:$B$999,0))
),
"")</f>
        <v/>
      </c>
      <c r="M62" s="58" t="str">
        <f>IFERROR(
IF(
INDEX(allorgs!F$3:F$999,MATCH($I62,allorgs!$B$3:$B$999,0))=0,
"",
INDEX(allorgs!F$3:F$999,MATCH($I62,allorgs!$B$3:$B$999,0))
),
"")</f>
        <v/>
      </c>
      <c r="BU62" s="29" t="str">
        <f>ReceivingOrgs!D62&amp;ReceivingOrgs!H62</f>
        <v/>
      </c>
      <c r="BV62" t="str">
        <f t="shared" si="16"/>
        <v/>
      </c>
      <c r="BY62" t="s">
        <v>1953</v>
      </c>
      <c r="CV62" s="5">
        <f t="shared" si="15"/>
        <v>6</v>
      </c>
      <c r="CW62" s="5" t="str">
        <f t="shared" si="11"/>
        <v>6SU030</v>
      </c>
      <c r="CX62" t="s">
        <v>221</v>
      </c>
      <c r="CY62" t="s">
        <v>222</v>
      </c>
      <c r="CZ62" t="s">
        <v>239</v>
      </c>
      <c r="DA62" t="s">
        <v>240</v>
      </c>
      <c r="DB62" t="s">
        <v>239</v>
      </c>
      <c r="DC62" t="s">
        <v>240</v>
      </c>
      <c r="DD62" t="str">
        <f t="shared" si="12"/>
        <v>U082  First Branch USD</v>
      </c>
      <c r="DE62" t="s">
        <v>241</v>
      </c>
      <c r="DF62" t="str">
        <f t="shared" si="19"/>
        <v>WHITE RIVER VALLEY SU - First Branch USD</v>
      </c>
      <c r="DG62">
        <v>30</v>
      </c>
      <c r="DH62" t="s">
        <v>18</v>
      </c>
      <c r="DI62" t="s">
        <v>19</v>
      </c>
      <c r="DJ62" t="str">
        <f t="shared" si="13"/>
        <v>SU030 WHITE RIVER VALLEY SU</v>
      </c>
      <c r="DK62" t="str">
        <f t="shared" si="14"/>
        <v>U082  First Branch USD</v>
      </c>
    </row>
    <row r="63" spans="1:115" ht="15.75" thickBot="1" x14ac:dyDescent="0.3">
      <c r="A63" s="5">
        <v>2025</v>
      </c>
      <c r="B63" s="12" t="str">
        <f t="shared" si="9"/>
        <v/>
      </c>
      <c r="C63" s="13"/>
      <c r="E63" s="80"/>
      <c r="F63" s="7"/>
      <c r="G63" s="23" t="str">
        <f t="shared" si="8"/>
        <v/>
      </c>
      <c r="H63" s="12"/>
      <c r="J63" s="56" t="str">
        <f>IFERROR(
IF(
INDEX(allorgs!C$3:C$999,MATCH($I63,allorgs!$B$3:$B$999,0))=0,
"",
INDEX(allorgs!C$3:C$999,MATCH($I63,allorgs!$B$3:$B$999,0))
),
"")</f>
        <v/>
      </c>
      <c r="K63" s="57" t="str">
        <f>IFERROR(
IF(
INDEX(allorgs!D$3:D$999,MATCH($I63,allorgs!$B$3:$B$999,0))=0,
"",
INDEX(allorgs!D$3:D$999,MATCH($I63,allorgs!$B$3:$B$999,0))
),
"")</f>
        <v/>
      </c>
      <c r="L63" s="57" t="str">
        <f>IFERROR(
IF(
INDEX(allorgs!E$3:E$999,MATCH($I63,allorgs!$B$3:$B$999,0))=0,
"",
INDEX(allorgs!E$3:E$999,MATCH($I63,allorgs!$B$3:$B$999,0))
),
"")</f>
        <v/>
      </c>
      <c r="M63" s="58" t="str">
        <f>IFERROR(
IF(
INDEX(allorgs!F$3:F$999,MATCH($I63,allorgs!$B$3:$B$999,0))=0,
"",
INDEX(allorgs!F$3:F$999,MATCH($I63,allorgs!$B$3:$B$999,0))
),
"")</f>
        <v/>
      </c>
      <c r="BU63" s="29" t="str">
        <f>ReceivingOrgs!D63&amp;ReceivingOrgs!H63</f>
        <v/>
      </c>
      <c r="BV63" t="str">
        <f t="shared" si="16"/>
        <v/>
      </c>
      <c r="BY63" t="s">
        <v>1954</v>
      </c>
      <c r="CV63" s="5">
        <f t="shared" si="15"/>
        <v>1</v>
      </c>
      <c r="CW63" s="5" t="str">
        <f t="shared" si="11"/>
        <v>1SU031</v>
      </c>
      <c r="CX63" t="s">
        <v>242</v>
      </c>
      <c r="CY63" t="s">
        <v>243</v>
      </c>
      <c r="CZ63" t="s">
        <v>244</v>
      </c>
      <c r="DA63" t="s">
        <v>245</v>
      </c>
      <c r="DB63" t="s">
        <v>244</v>
      </c>
      <c r="DC63" t="s">
        <v>245</v>
      </c>
      <c r="DD63" t="str">
        <f t="shared" si="12"/>
        <v>T030  Brighton</v>
      </c>
      <c r="DE63" t="s">
        <v>246</v>
      </c>
      <c r="DF63" t="str">
        <f t="shared" si="19"/>
        <v>NORTH COUNTRY SU - Brighton</v>
      </c>
      <c r="DG63">
        <v>31</v>
      </c>
      <c r="DH63" t="s">
        <v>43</v>
      </c>
      <c r="DI63" t="s">
        <v>19</v>
      </c>
      <c r="DJ63" t="str">
        <f t="shared" si="13"/>
        <v>SU031 NORTH COUNTRY SU</v>
      </c>
      <c r="DK63" t="str">
        <f t="shared" si="14"/>
        <v>T030  Brighton</v>
      </c>
    </row>
    <row r="64" spans="1:115" ht="15.75" thickBot="1" x14ac:dyDescent="0.3">
      <c r="A64" s="5">
        <v>2025</v>
      </c>
      <c r="B64" s="12" t="str">
        <f t="shared" si="9"/>
        <v/>
      </c>
      <c r="C64" s="13"/>
      <c r="E64" s="80"/>
      <c r="F64" s="7"/>
      <c r="G64" s="23" t="str">
        <f t="shared" si="8"/>
        <v/>
      </c>
      <c r="H64" s="12"/>
      <c r="J64" s="56" t="str">
        <f>IFERROR(
IF(
INDEX(allorgs!C$3:C$999,MATCH($I64,allorgs!$B$3:$B$999,0))=0,
"",
INDEX(allorgs!C$3:C$999,MATCH($I64,allorgs!$B$3:$B$999,0))
),
"")</f>
        <v/>
      </c>
      <c r="K64" s="57" t="str">
        <f>IFERROR(
IF(
INDEX(allorgs!D$3:D$999,MATCH($I64,allorgs!$B$3:$B$999,0))=0,
"",
INDEX(allorgs!D$3:D$999,MATCH($I64,allorgs!$B$3:$B$999,0))
),
"")</f>
        <v/>
      </c>
      <c r="L64" s="57" t="str">
        <f>IFERROR(
IF(
INDEX(allorgs!E$3:E$999,MATCH($I64,allorgs!$B$3:$B$999,0))=0,
"",
INDEX(allorgs!E$3:E$999,MATCH($I64,allorgs!$B$3:$B$999,0))
),
"")</f>
        <v/>
      </c>
      <c r="M64" s="58" t="str">
        <f>IFERROR(
IF(
INDEX(allorgs!F$3:F$999,MATCH($I64,allorgs!$B$3:$B$999,0))=0,
"",
INDEX(allorgs!F$3:F$999,MATCH($I64,allorgs!$B$3:$B$999,0))
),
"")</f>
        <v/>
      </c>
      <c r="BU64" s="29" t="str">
        <f>ReceivingOrgs!D64&amp;ReceivingOrgs!H64</f>
        <v/>
      </c>
      <c r="BV64" t="str">
        <f t="shared" si="16"/>
        <v/>
      </c>
      <c r="BY64" t="s">
        <v>1955</v>
      </c>
      <c r="CV64" s="5">
        <f t="shared" si="15"/>
        <v>2</v>
      </c>
      <c r="CW64" s="5" t="str">
        <f t="shared" si="11"/>
        <v>2SU031</v>
      </c>
      <c r="CX64" t="s">
        <v>242</v>
      </c>
      <c r="CY64" t="s">
        <v>243</v>
      </c>
      <c r="CZ64" t="s">
        <v>247</v>
      </c>
      <c r="DA64" t="s">
        <v>248</v>
      </c>
      <c r="DB64" t="s">
        <v>247</v>
      </c>
      <c r="DC64" t="s">
        <v>248</v>
      </c>
      <c r="DD64" t="str">
        <f t="shared" si="12"/>
        <v>T044  Charleston</v>
      </c>
      <c r="DE64" t="s">
        <v>249</v>
      </c>
      <c r="DF64" t="str">
        <f t="shared" si="19"/>
        <v>NORTH COUNTRY SU - Charleston</v>
      </c>
      <c r="DG64">
        <v>31</v>
      </c>
      <c r="DH64" t="s">
        <v>43</v>
      </c>
      <c r="DI64" t="s">
        <v>19</v>
      </c>
      <c r="DJ64" t="str">
        <f t="shared" si="13"/>
        <v>SU031 NORTH COUNTRY SU</v>
      </c>
      <c r="DK64" t="str">
        <f t="shared" si="14"/>
        <v>T044  Charleston</v>
      </c>
    </row>
    <row r="65" spans="1:115" ht="15.75" thickBot="1" x14ac:dyDescent="0.3">
      <c r="A65" s="5">
        <v>2025</v>
      </c>
      <c r="B65" s="12" t="str">
        <f t="shared" si="9"/>
        <v/>
      </c>
      <c r="C65" s="13"/>
      <c r="E65" s="80"/>
      <c r="F65" s="7"/>
      <c r="G65" s="23" t="str">
        <f t="shared" si="8"/>
        <v/>
      </c>
      <c r="H65" s="12"/>
      <c r="J65" s="56" t="str">
        <f>IFERROR(
IF(
INDEX(allorgs!C$3:C$999,MATCH($I65,allorgs!$B$3:$B$999,0))=0,
"",
INDEX(allorgs!C$3:C$999,MATCH($I65,allorgs!$B$3:$B$999,0))
),
"")</f>
        <v/>
      </c>
      <c r="K65" s="57" t="str">
        <f>IFERROR(
IF(
INDEX(allorgs!D$3:D$999,MATCH($I65,allorgs!$B$3:$B$999,0))=0,
"",
INDEX(allorgs!D$3:D$999,MATCH($I65,allorgs!$B$3:$B$999,0))
),
"")</f>
        <v/>
      </c>
      <c r="L65" s="57" t="str">
        <f>IFERROR(
IF(
INDEX(allorgs!E$3:E$999,MATCH($I65,allorgs!$B$3:$B$999,0))=0,
"",
INDEX(allorgs!E$3:E$999,MATCH($I65,allorgs!$B$3:$B$999,0))
),
"")</f>
        <v/>
      </c>
      <c r="M65" s="58" t="str">
        <f>IFERROR(
IF(
INDEX(allorgs!F$3:F$999,MATCH($I65,allorgs!$B$3:$B$999,0))=0,
"",
INDEX(allorgs!F$3:F$999,MATCH($I65,allorgs!$B$3:$B$999,0))
),
"")</f>
        <v/>
      </c>
      <c r="BU65" s="29" t="str">
        <f>ReceivingOrgs!D65&amp;ReceivingOrgs!H65</f>
        <v/>
      </c>
      <c r="BV65" t="str">
        <f t="shared" si="16"/>
        <v/>
      </c>
      <c r="BY65" t="s">
        <v>1956</v>
      </c>
      <c r="CV65" s="5">
        <f t="shared" si="15"/>
        <v>3</v>
      </c>
      <c r="CW65" s="5" t="str">
        <f t="shared" si="11"/>
        <v>3SU031</v>
      </c>
      <c r="CX65" t="s">
        <v>242</v>
      </c>
      <c r="CY65" t="s">
        <v>243</v>
      </c>
      <c r="CZ65" t="s">
        <v>251</v>
      </c>
      <c r="DA65" t="s">
        <v>252</v>
      </c>
      <c r="DB65" t="s">
        <v>251</v>
      </c>
      <c r="DC65" t="s">
        <v>252</v>
      </c>
      <c r="DD65" t="str">
        <f t="shared" si="12"/>
        <v>T054  Coventry</v>
      </c>
      <c r="DE65" t="s">
        <v>253</v>
      </c>
      <c r="DF65" t="str">
        <f t="shared" si="19"/>
        <v>NORTH COUNTRY SU - Coventry</v>
      </c>
      <c r="DG65">
        <v>31</v>
      </c>
      <c r="DH65" t="s">
        <v>43</v>
      </c>
      <c r="DI65" t="s">
        <v>19</v>
      </c>
      <c r="DJ65" t="str">
        <f t="shared" si="13"/>
        <v>SU031 NORTH COUNTRY SU</v>
      </c>
      <c r="DK65" t="str">
        <f t="shared" si="14"/>
        <v>T054  Coventry</v>
      </c>
    </row>
    <row r="66" spans="1:115" ht="15.75" thickBot="1" x14ac:dyDescent="0.3">
      <c r="A66" s="5">
        <v>2025</v>
      </c>
      <c r="B66" s="12" t="str">
        <f t="shared" si="9"/>
        <v/>
      </c>
      <c r="C66" s="13"/>
      <c r="E66" s="80"/>
      <c r="F66" s="7"/>
      <c r="G66" s="23" t="str">
        <f t="shared" si="8"/>
        <v/>
      </c>
      <c r="H66" s="12"/>
      <c r="J66" s="56" t="str">
        <f>IFERROR(
IF(
INDEX(allorgs!C$3:C$999,MATCH($I66,allorgs!$B$3:$B$999,0))=0,
"",
INDEX(allorgs!C$3:C$999,MATCH($I66,allorgs!$B$3:$B$999,0))
),
"")</f>
        <v/>
      </c>
      <c r="K66" s="57" t="str">
        <f>IFERROR(
IF(
INDEX(allorgs!D$3:D$999,MATCH($I66,allorgs!$B$3:$B$999,0))=0,
"",
INDEX(allorgs!D$3:D$999,MATCH($I66,allorgs!$B$3:$B$999,0))
),
"")</f>
        <v/>
      </c>
      <c r="L66" s="57" t="str">
        <f>IFERROR(
IF(
INDEX(allorgs!E$3:E$999,MATCH($I66,allorgs!$B$3:$B$999,0))=0,
"",
INDEX(allorgs!E$3:E$999,MATCH($I66,allorgs!$B$3:$B$999,0))
),
"")</f>
        <v/>
      </c>
      <c r="M66" s="58" t="str">
        <f>IFERROR(
IF(
INDEX(allorgs!F$3:F$999,MATCH($I66,allorgs!$B$3:$B$999,0))=0,
"",
INDEX(allorgs!F$3:F$999,MATCH($I66,allorgs!$B$3:$B$999,0))
),
"")</f>
        <v/>
      </c>
      <c r="BU66" s="29" t="str">
        <f>ReceivingOrgs!D66&amp;ReceivingOrgs!H66</f>
        <v/>
      </c>
      <c r="BV66" t="str">
        <f t="shared" si="16"/>
        <v/>
      </c>
      <c r="BY66" t="s">
        <v>1957</v>
      </c>
      <c r="CV66" s="5">
        <f t="shared" si="15"/>
        <v>4</v>
      </c>
      <c r="CW66" s="5" t="str">
        <f t="shared" ref="CW66:CW97" si="20">CV66&amp;CX66</f>
        <v>4SU031</v>
      </c>
      <c r="CX66" t="s">
        <v>242</v>
      </c>
      <c r="CY66" t="s">
        <v>243</v>
      </c>
      <c r="CZ66" t="s">
        <v>254</v>
      </c>
      <c r="DA66" t="s">
        <v>255</v>
      </c>
      <c r="DB66" t="s">
        <v>254</v>
      </c>
      <c r="DC66" t="s">
        <v>255</v>
      </c>
      <c r="DD66" t="str">
        <f t="shared" ref="DD66:DD97" si="21">DB66&amp;"  "&amp;DC66</f>
        <v>T058  Derby</v>
      </c>
      <c r="DE66" t="s">
        <v>256</v>
      </c>
      <c r="DF66" t="str">
        <f t="shared" si="19"/>
        <v>NORTH COUNTRY SU - Derby</v>
      </c>
      <c r="DG66">
        <v>31</v>
      </c>
      <c r="DH66" t="s">
        <v>43</v>
      </c>
      <c r="DI66" t="s">
        <v>19</v>
      </c>
      <c r="DJ66" t="str">
        <f t="shared" ref="DJ66:DJ97" si="22">CX66&amp;" "&amp;CY66</f>
        <v>SU031 NORTH COUNTRY SU</v>
      </c>
      <c r="DK66" t="str">
        <f t="shared" ref="DK66:DK97" si="23">DB66&amp;"  "&amp;DC66</f>
        <v>T058  Derby</v>
      </c>
    </row>
    <row r="67" spans="1:115" ht="15.75" thickBot="1" x14ac:dyDescent="0.3">
      <c r="A67" s="5">
        <v>2025</v>
      </c>
      <c r="B67" s="12" t="str">
        <f t="shared" si="9"/>
        <v/>
      </c>
      <c r="C67" s="13"/>
      <c r="E67" s="80"/>
      <c r="F67" s="7"/>
      <c r="G67" s="23" t="str">
        <f t="shared" si="8"/>
        <v/>
      </c>
      <c r="H67" s="12"/>
      <c r="J67" s="56" t="str">
        <f>IFERROR(
IF(
INDEX(allorgs!C$3:C$999,MATCH($I67,allorgs!$B$3:$B$999,0))=0,
"",
INDEX(allorgs!C$3:C$999,MATCH($I67,allorgs!$B$3:$B$999,0))
),
"")</f>
        <v/>
      </c>
      <c r="K67" s="57" t="str">
        <f>IFERROR(
IF(
INDEX(allorgs!D$3:D$999,MATCH($I67,allorgs!$B$3:$B$999,0))=0,
"",
INDEX(allorgs!D$3:D$999,MATCH($I67,allorgs!$B$3:$B$999,0))
),
"")</f>
        <v/>
      </c>
      <c r="L67" s="57" t="str">
        <f>IFERROR(
IF(
INDEX(allorgs!E$3:E$999,MATCH($I67,allorgs!$B$3:$B$999,0))=0,
"",
INDEX(allorgs!E$3:E$999,MATCH($I67,allorgs!$B$3:$B$999,0))
),
"")</f>
        <v/>
      </c>
      <c r="M67" s="58" t="str">
        <f>IFERROR(
IF(
INDEX(allorgs!F$3:F$999,MATCH($I67,allorgs!$B$3:$B$999,0))=0,
"",
INDEX(allorgs!F$3:F$999,MATCH($I67,allorgs!$B$3:$B$999,0))
),
"")</f>
        <v/>
      </c>
      <c r="BU67" s="29" t="str">
        <f>ReceivingOrgs!D67&amp;ReceivingOrgs!H67</f>
        <v/>
      </c>
      <c r="BV67" t="str">
        <f t="shared" si="16"/>
        <v/>
      </c>
      <c r="BY67" t="s">
        <v>1958</v>
      </c>
      <c r="CV67" s="5">
        <f t="shared" ref="CV67:CV98" si="24">IF(CX67=CX66,CV66+1,1)</f>
        <v>5</v>
      </c>
      <c r="CW67" s="5" t="str">
        <f t="shared" si="20"/>
        <v>5SU031</v>
      </c>
      <c r="CX67" t="s">
        <v>242</v>
      </c>
      <c r="CY67" t="s">
        <v>243</v>
      </c>
      <c r="CZ67" t="s">
        <v>257</v>
      </c>
      <c r="DA67" t="s">
        <v>258</v>
      </c>
      <c r="DB67" t="s">
        <v>257</v>
      </c>
      <c r="DC67" t="s">
        <v>258</v>
      </c>
      <c r="DD67" t="str">
        <f t="shared" si="21"/>
        <v>T097  Holland</v>
      </c>
      <c r="DE67" t="s">
        <v>259</v>
      </c>
      <c r="DF67" t="str">
        <f t="shared" si="19"/>
        <v>NORTH COUNTRY SU - Holland</v>
      </c>
      <c r="DG67">
        <v>31</v>
      </c>
      <c r="DH67" t="s">
        <v>43</v>
      </c>
      <c r="DI67" t="s">
        <v>19</v>
      </c>
      <c r="DJ67" t="str">
        <f t="shared" si="22"/>
        <v>SU031 NORTH COUNTRY SU</v>
      </c>
      <c r="DK67" t="str">
        <f t="shared" si="23"/>
        <v>T097  Holland</v>
      </c>
    </row>
    <row r="68" spans="1:115" ht="15.75" thickBot="1" x14ac:dyDescent="0.3">
      <c r="A68" s="5">
        <v>2025</v>
      </c>
      <c r="B68" s="12" t="str">
        <f t="shared" si="9"/>
        <v/>
      </c>
      <c r="C68" s="13"/>
      <c r="E68" s="80"/>
      <c r="F68" s="7"/>
      <c r="G68" s="23" t="str">
        <f t="shared" si="8"/>
        <v/>
      </c>
      <c r="H68" s="12"/>
      <c r="J68" s="56" t="str">
        <f>IFERROR(
IF(
INDEX(allorgs!C$3:C$999,MATCH($I68,allorgs!$B$3:$B$999,0))=0,
"",
INDEX(allorgs!C$3:C$999,MATCH($I68,allorgs!$B$3:$B$999,0))
),
"")</f>
        <v/>
      </c>
      <c r="K68" s="57" t="str">
        <f>IFERROR(
IF(
INDEX(allorgs!D$3:D$999,MATCH($I68,allorgs!$B$3:$B$999,0))=0,
"",
INDEX(allorgs!D$3:D$999,MATCH($I68,allorgs!$B$3:$B$999,0))
),
"")</f>
        <v/>
      </c>
      <c r="L68" s="57" t="str">
        <f>IFERROR(
IF(
INDEX(allorgs!E$3:E$999,MATCH($I68,allorgs!$B$3:$B$999,0))=0,
"",
INDEX(allorgs!E$3:E$999,MATCH($I68,allorgs!$B$3:$B$999,0))
),
"")</f>
        <v/>
      </c>
      <c r="M68" s="58" t="str">
        <f>IFERROR(
IF(
INDEX(allorgs!F$3:F$999,MATCH($I68,allorgs!$B$3:$B$999,0))=0,
"",
INDEX(allorgs!F$3:F$999,MATCH($I68,allorgs!$B$3:$B$999,0))
),
"")</f>
        <v/>
      </c>
      <c r="BU68" s="29" t="str">
        <f>ReceivingOrgs!D68&amp;ReceivingOrgs!H68</f>
        <v/>
      </c>
      <c r="BV68" t="str">
        <f t="shared" ref="BV68:BV99" si="25">IFERROR(INDEX($BS$2:$BS$13,MATCH(BU68,$BR$2:$BR$13,0)),"")</f>
        <v/>
      </c>
      <c r="BY68" t="s">
        <v>1959</v>
      </c>
      <c r="CV68" s="5">
        <f t="shared" si="24"/>
        <v>6</v>
      </c>
      <c r="CW68" s="5" t="str">
        <f t="shared" si="20"/>
        <v>6SU031</v>
      </c>
      <c r="CX68" t="s">
        <v>242</v>
      </c>
      <c r="CY68" t="s">
        <v>243</v>
      </c>
      <c r="CZ68" t="s">
        <v>260</v>
      </c>
      <c r="DA68" t="s">
        <v>261</v>
      </c>
      <c r="DB68" t="s">
        <v>260</v>
      </c>
      <c r="DC68" t="s">
        <v>261</v>
      </c>
      <c r="DD68" t="str">
        <f t="shared" si="21"/>
        <v>T105  Jay</v>
      </c>
      <c r="DE68" t="s">
        <v>262</v>
      </c>
      <c r="DF68" t="str">
        <f t="shared" si="19"/>
        <v>NORTH COUNTRY SU - Jay</v>
      </c>
      <c r="DG68">
        <v>31</v>
      </c>
      <c r="DH68" t="s">
        <v>43</v>
      </c>
      <c r="DI68" t="s">
        <v>19</v>
      </c>
      <c r="DJ68" t="str">
        <f t="shared" si="22"/>
        <v>SU031 NORTH COUNTRY SU</v>
      </c>
      <c r="DK68" t="str">
        <f t="shared" si="23"/>
        <v>T105  Jay</v>
      </c>
    </row>
    <row r="69" spans="1:115" ht="15.75" thickBot="1" x14ac:dyDescent="0.3">
      <c r="A69" s="5">
        <v>2025</v>
      </c>
      <c r="B69" s="12" t="str">
        <f t="shared" si="9"/>
        <v/>
      </c>
      <c r="C69" s="13"/>
      <c r="E69" s="80"/>
      <c r="F69" s="7"/>
      <c r="G69" s="23" t="str">
        <f t="shared" ref="G69:G102" si="26">IFERROR(F69/E69,"")</f>
        <v/>
      </c>
      <c r="H69" s="12"/>
      <c r="J69" s="56" t="str">
        <f>IFERROR(
IF(
INDEX(allorgs!C$3:C$999,MATCH($I69,allorgs!$B$3:$B$999,0))=0,
"",
INDEX(allorgs!C$3:C$999,MATCH($I69,allorgs!$B$3:$B$999,0))
),
"")</f>
        <v/>
      </c>
      <c r="K69" s="57" t="str">
        <f>IFERROR(
IF(
INDEX(allorgs!D$3:D$999,MATCH($I69,allorgs!$B$3:$B$999,0))=0,
"",
INDEX(allorgs!D$3:D$999,MATCH($I69,allorgs!$B$3:$B$999,0))
),
"")</f>
        <v/>
      </c>
      <c r="L69" s="57" t="str">
        <f>IFERROR(
IF(
INDEX(allorgs!E$3:E$999,MATCH($I69,allorgs!$B$3:$B$999,0))=0,
"",
INDEX(allorgs!E$3:E$999,MATCH($I69,allorgs!$B$3:$B$999,0))
),
"")</f>
        <v/>
      </c>
      <c r="M69" s="58" t="str">
        <f>IFERROR(
IF(
INDEX(allorgs!F$3:F$999,MATCH($I69,allorgs!$B$3:$B$999,0))=0,
"",
INDEX(allorgs!F$3:F$999,MATCH($I69,allorgs!$B$3:$B$999,0))
),
"")</f>
        <v/>
      </c>
      <c r="BU69" s="29" t="str">
        <f>ReceivingOrgs!D69&amp;ReceivingOrgs!H69</f>
        <v/>
      </c>
      <c r="BV69" t="str">
        <f t="shared" si="25"/>
        <v/>
      </c>
      <c r="BY69" t="s">
        <v>1960</v>
      </c>
      <c r="CV69" s="5">
        <f t="shared" si="24"/>
        <v>7</v>
      </c>
      <c r="CW69" s="5" t="str">
        <f t="shared" si="20"/>
        <v>7SU031</v>
      </c>
      <c r="CX69" t="s">
        <v>242</v>
      </c>
      <c r="CY69" t="s">
        <v>243</v>
      </c>
      <c r="CZ69" t="s">
        <v>263</v>
      </c>
      <c r="DA69" t="s">
        <v>264</v>
      </c>
      <c r="DB69" t="s">
        <v>263</v>
      </c>
      <c r="DC69" t="s">
        <v>264</v>
      </c>
      <c r="DD69" t="str">
        <f t="shared" si="21"/>
        <v>T114  Lowell</v>
      </c>
      <c r="DE69" t="s">
        <v>265</v>
      </c>
      <c r="DF69" t="str">
        <f t="shared" si="19"/>
        <v>NORTH COUNTRY SU - Lowell</v>
      </c>
      <c r="DG69">
        <v>31</v>
      </c>
      <c r="DH69" t="s">
        <v>43</v>
      </c>
      <c r="DI69" t="s">
        <v>19</v>
      </c>
      <c r="DJ69" t="str">
        <f t="shared" si="22"/>
        <v>SU031 NORTH COUNTRY SU</v>
      </c>
      <c r="DK69" t="str">
        <f t="shared" si="23"/>
        <v>T114  Lowell</v>
      </c>
    </row>
    <row r="70" spans="1:115" ht="15.75" thickBot="1" x14ac:dyDescent="0.3">
      <c r="A70" s="5">
        <v>2025</v>
      </c>
      <c r="B70" s="12" t="str">
        <f t="shared" ref="B70:B102" si="27">IF(ISBLANK(B$4),"",B$4)</f>
        <v/>
      </c>
      <c r="C70" s="13"/>
      <c r="E70" s="80"/>
      <c r="F70" s="7"/>
      <c r="G70" s="23" t="str">
        <f t="shared" si="26"/>
        <v/>
      </c>
      <c r="H70" s="12"/>
      <c r="J70" s="56" t="str">
        <f>IFERROR(
IF(
INDEX(allorgs!C$3:C$999,MATCH($I70,allorgs!$B$3:$B$999,0))=0,
"",
INDEX(allorgs!C$3:C$999,MATCH($I70,allorgs!$B$3:$B$999,0))
),
"")</f>
        <v/>
      </c>
      <c r="K70" s="57" t="str">
        <f>IFERROR(
IF(
INDEX(allorgs!D$3:D$999,MATCH($I70,allorgs!$B$3:$B$999,0))=0,
"",
INDEX(allorgs!D$3:D$999,MATCH($I70,allorgs!$B$3:$B$999,0))
),
"")</f>
        <v/>
      </c>
      <c r="L70" s="57" t="str">
        <f>IFERROR(
IF(
INDEX(allorgs!E$3:E$999,MATCH($I70,allorgs!$B$3:$B$999,0))=0,
"",
INDEX(allorgs!E$3:E$999,MATCH($I70,allorgs!$B$3:$B$999,0))
),
"")</f>
        <v/>
      </c>
      <c r="M70" s="58" t="str">
        <f>IFERROR(
IF(
INDEX(allorgs!F$3:F$999,MATCH($I70,allorgs!$B$3:$B$999,0))=0,
"",
INDEX(allorgs!F$3:F$999,MATCH($I70,allorgs!$B$3:$B$999,0))
),
"")</f>
        <v/>
      </c>
      <c r="BU70" s="29" t="str">
        <f>ReceivingOrgs!D70&amp;ReceivingOrgs!H70</f>
        <v/>
      </c>
      <c r="BV70" t="str">
        <f t="shared" si="25"/>
        <v/>
      </c>
      <c r="BY70" t="s">
        <v>1961</v>
      </c>
      <c r="CV70" s="5">
        <f t="shared" si="24"/>
        <v>8</v>
      </c>
      <c r="CW70" s="5" t="str">
        <f t="shared" si="20"/>
        <v>8SU031</v>
      </c>
      <c r="CX70" t="s">
        <v>242</v>
      </c>
      <c r="CY70" t="s">
        <v>243</v>
      </c>
      <c r="CZ70" t="s">
        <v>266</v>
      </c>
      <c r="DA70" t="s">
        <v>267</v>
      </c>
      <c r="DB70" t="s">
        <v>266</v>
      </c>
      <c r="DC70" t="s">
        <v>267</v>
      </c>
      <c r="DD70" t="str">
        <f t="shared" si="21"/>
        <v>T131  Morgan</v>
      </c>
      <c r="DE70" t="s">
        <v>268</v>
      </c>
      <c r="DF70" t="str">
        <f t="shared" si="19"/>
        <v>NORTH COUNTRY SU - Morgan</v>
      </c>
      <c r="DG70">
        <v>31</v>
      </c>
      <c r="DH70" t="s">
        <v>43</v>
      </c>
      <c r="DI70" t="s">
        <v>19</v>
      </c>
      <c r="DJ70" t="str">
        <f t="shared" si="22"/>
        <v>SU031 NORTH COUNTRY SU</v>
      </c>
      <c r="DK70" t="str">
        <f t="shared" si="23"/>
        <v>T131  Morgan</v>
      </c>
    </row>
    <row r="71" spans="1:115" ht="15.75" thickBot="1" x14ac:dyDescent="0.3">
      <c r="A71" s="5">
        <v>2025</v>
      </c>
      <c r="B71" s="12" t="str">
        <f t="shared" si="27"/>
        <v/>
      </c>
      <c r="C71" s="13"/>
      <c r="E71" s="80"/>
      <c r="F71" s="7"/>
      <c r="G71" s="23" t="str">
        <f t="shared" si="26"/>
        <v/>
      </c>
      <c r="H71" s="12"/>
      <c r="J71" s="56" t="str">
        <f>IFERROR(
IF(
INDEX(allorgs!C$3:C$999,MATCH($I71,allorgs!$B$3:$B$999,0))=0,
"",
INDEX(allorgs!C$3:C$999,MATCH($I71,allorgs!$B$3:$B$999,0))
),
"")</f>
        <v/>
      </c>
      <c r="K71" s="57" t="str">
        <f>IFERROR(
IF(
INDEX(allorgs!D$3:D$999,MATCH($I71,allorgs!$B$3:$B$999,0))=0,
"",
INDEX(allorgs!D$3:D$999,MATCH($I71,allorgs!$B$3:$B$999,0))
),
"")</f>
        <v/>
      </c>
      <c r="L71" s="57" t="str">
        <f>IFERROR(
IF(
INDEX(allorgs!E$3:E$999,MATCH($I71,allorgs!$B$3:$B$999,0))=0,
"",
INDEX(allorgs!E$3:E$999,MATCH($I71,allorgs!$B$3:$B$999,0))
),
"")</f>
        <v/>
      </c>
      <c r="M71" s="58" t="str">
        <f>IFERROR(
IF(
INDEX(allorgs!F$3:F$999,MATCH($I71,allorgs!$B$3:$B$999,0))=0,
"",
INDEX(allorgs!F$3:F$999,MATCH($I71,allorgs!$B$3:$B$999,0))
),
"")</f>
        <v/>
      </c>
      <c r="BU71" s="29" t="str">
        <f>ReceivingOrgs!D71&amp;ReceivingOrgs!H71</f>
        <v/>
      </c>
      <c r="BV71" t="str">
        <f t="shared" si="25"/>
        <v/>
      </c>
      <c r="BY71" t="s">
        <v>1962</v>
      </c>
      <c r="CV71" s="5">
        <f t="shared" si="24"/>
        <v>9</v>
      </c>
      <c r="CW71" s="5" t="str">
        <f t="shared" si="20"/>
        <v>9SU031</v>
      </c>
      <c r="CX71" t="s">
        <v>242</v>
      </c>
      <c r="CY71" t="s">
        <v>243</v>
      </c>
      <c r="CZ71" t="s">
        <v>269</v>
      </c>
      <c r="DA71" t="s">
        <v>270</v>
      </c>
      <c r="DB71" t="s">
        <v>269</v>
      </c>
      <c r="DC71" t="s">
        <v>270</v>
      </c>
      <c r="DD71" t="str">
        <f t="shared" si="21"/>
        <v>T139  Newport City</v>
      </c>
      <c r="DE71" t="s">
        <v>271</v>
      </c>
      <c r="DF71" t="str">
        <f t="shared" si="19"/>
        <v>NORTH COUNTRY SU - Newport City</v>
      </c>
      <c r="DG71">
        <v>31</v>
      </c>
      <c r="DH71" t="s">
        <v>43</v>
      </c>
      <c r="DI71" t="s">
        <v>19</v>
      </c>
      <c r="DJ71" t="str">
        <f t="shared" si="22"/>
        <v>SU031 NORTH COUNTRY SU</v>
      </c>
      <c r="DK71" t="str">
        <f t="shared" si="23"/>
        <v>T139  Newport City</v>
      </c>
    </row>
    <row r="72" spans="1:115" ht="15.75" thickBot="1" x14ac:dyDescent="0.3">
      <c r="A72" s="5">
        <v>2025</v>
      </c>
      <c r="B72" s="12" t="str">
        <f t="shared" si="27"/>
        <v/>
      </c>
      <c r="C72" s="13"/>
      <c r="E72" s="80"/>
      <c r="F72" s="7"/>
      <c r="G72" s="23" t="str">
        <f t="shared" si="26"/>
        <v/>
      </c>
      <c r="H72" s="12"/>
      <c r="J72" s="56" t="str">
        <f>IFERROR(
IF(
INDEX(allorgs!C$3:C$999,MATCH($I72,allorgs!$B$3:$B$999,0))=0,
"",
INDEX(allorgs!C$3:C$999,MATCH($I72,allorgs!$B$3:$B$999,0))
),
"")</f>
        <v/>
      </c>
      <c r="K72" s="57" t="str">
        <f>IFERROR(
IF(
INDEX(allorgs!D$3:D$999,MATCH($I72,allorgs!$B$3:$B$999,0))=0,
"",
INDEX(allorgs!D$3:D$999,MATCH($I72,allorgs!$B$3:$B$999,0))
),
"")</f>
        <v/>
      </c>
      <c r="L72" s="57" t="str">
        <f>IFERROR(
IF(
INDEX(allorgs!E$3:E$999,MATCH($I72,allorgs!$B$3:$B$999,0))=0,
"",
INDEX(allorgs!E$3:E$999,MATCH($I72,allorgs!$B$3:$B$999,0))
),
"")</f>
        <v/>
      </c>
      <c r="M72" s="58" t="str">
        <f>IFERROR(
IF(
INDEX(allorgs!F$3:F$999,MATCH($I72,allorgs!$B$3:$B$999,0))=0,
"",
INDEX(allorgs!F$3:F$999,MATCH($I72,allorgs!$B$3:$B$999,0))
),
"")</f>
        <v/>
      </c>
      <c r="BU72" s="29" t="str">
        <f>ReceivingOrgs!D72&amp;ReceivingOrgs!H72</f>
        <v/>
      </c>
      <c r="BV72" t="str">
        <f t="shared" si="25"/>
        <v/>
      </c>
      <c r="BY72" t="s">
        <v>1963</v>
      </c>
      <c r="CV72" s="5">
        <f t="shared" si="24"/>
        <v>10</v>
      </c>
      <c r="CW72" s="5" t="str">
        <f t="shared" si="20"/>
        <v>10SU031</v>
      </c>
      <c r="CX72" t="s">
        <v>242</v>
      </c>
      <c r="CY72" t="s">
        <v>243</v>
      </c>
      <c r="CZ72" t="s">
        <v>272</v>
      </c>
      <c r="DA72" t="s">
        <v>273</v>
      </c>
      <c r="DB72" t="s">
        <v>272</v>
      </c>
      <c r="DC72" t="s">
        <v>273</v>
      </c>
      <c r="DD72" t="str">
        <f t="shared" si="21"/>
        <v>T140  Newport Town</v>
      </c>
      <c r="DE72" t="s">
        <v>274</v>
      </c>
      <c r="DF72" t="str">
        <f t="shared" si="19"/>
        <v>NORTH COUNTRY SU - Newport Town</v>
      </c>
      <c r="DG72">
        <v>31</v>
      </c>
      <c r="DH72" t="s">
        <v>43</v>
      </c>
      <c r="DI72" t="s">
        <v>19</v>
      </c>
      <c r="DJ72" t="str">
        <f t="shared" si="22"/>
        <v>SU031 NORTH COUNTRY SU</v>
      </c>
      <c r="DK72" t="str">
        <f t="shared" si="23"/>
        <v>T140  Newport Town</v>
      </c>
    </row>
    <row r="73" spans="1:115" ht="15.75" thickBot="1" x14ac:dyDescent="0.3">
      <c r="A73" s="5">
        <v>2025</v>
      </c>
      <c r="B73" s="12" t="str">
        <f t="shared" si="27"/>
        <v/>
      </c>
      <c r="C73" s="13"/>
      <c r="E73" s="80"/>
      <c r="F73" s="7"/>
      <c r="G73" s="23" t="str">
        <f t="shared" si="26"/>
        <v/>
      </c>
      <c r="H73" s="12"/>
      <c r="J73" s="56" t="str">
        <f>IFERROR(
IF(
INDEX(allorgs!C$3:C$999,MATCH($I73,allorgs!$B$3:$B$999,0))=0,
"",
INDEX(allorgs!C$3:C$999,MATCH($I73,allorgs!$B$3:$B$999,0))
),
"")</f>
        <v/>
      </c>
      <c r="K73" s="57" t="str">
        <f>IFERROR(
IF(
INDEX(allorgs!D$3:D$999,MATCH($I73,allorgs!$B$3:$B$999,0))=0,
"",
INDEX(allorgs!D$3:D$999,MATCH($I73,allorgs!$B$3:$B$999,0))
),
"")</f>
        <v/>
      </c>
      <c r="L73" s="57" t="str">
        <f>IFERROR(
IF(
INDEX(allorgs!E$3:E$999,MATCH($I73,allorgs!$B$3:$B$999,0))=0,
"",
INDEX(allorgs!E$3:E$999,MATCH($I73,allorgs!$B$3:$B$999,0))
),
"")</f>
        <v/>
      </c>
      <c r="M73" s="58" t="str">
        <f>IFERROR(
IF(
INDEX(allorgs!F$3:F$999,MATCH($I73,allorgs!$B$3:$B$999,0))=0,
"",
INDEX(allorgs!F$3:F$999,MATCH($I73,allorgs!$B$3:$B$999,0))
),
"")</f>
        <v/>
      </c>
      <c r="BU73" s="29" t="str">
        <f>ReceivingOrgs!D73&amp;ReceivingOrgs!H73</f>
        <v/>
      </c>
      <c r="BV73" t="str">
        <f t="shared" si="25"/>
        <v/>
      </c>
      <c r="BY73" t="s">
        <v>1964</v>
      </c>
      <c r="CV73" s="5">
        <f t="shared" si="24"/>
        <v>11</v>
      </c>
      <c r="CW73" s="5" t="str">
        <f t="shared" si="20"/>
        <v>11SU031</v>
      </c>
      <c r="CX73" t="s">
        <v>242</v>
      </c>
      <c r="CY73" t="s">
        <v>243</v>
      </c>
      <c r="CZ73" t="s">
        <v>275</v>
      </c>
      <c r="DA73" t="s">
        <v>276</v>
      </c>
      <c r="DB73" t="s">
        <v>275</v>
      </c>
      <c r="DC73" t="s">
        <v>276</v>
      </c>
      <c r="DD73" t="str">
        <f t="shared" si="21"/>
        <v>T209  Troy</v>
      </c>
      <c r="DE73" t="s">
        <v>277</v>
      </c>
      <c r="DF73" t="str">
        <f t="shared" si="19"/>
        <v>NORTH COUNTRY SU - Troy</v>
      </c>
      <c r="DG73">
        <v>31</v>
      </c>
      <c r="DH73" t="s">
        <v>43</v>
      </c>
      <c r="DI73" t="s">
        <v>19</v>
      </c>
      <c r="DJ73" t="str">
        <f t="shared" si="22"/>
        <v>SU031 NORTH COUNTRY SU</v>
      </c>
      <c r="DK73" t="str">
        <f t="shared" si="23"/>
        <v>T209  Troy</v>
      </c>
    </row>
    <row r="74" spans="1:115" ht="15.75" thickBot="1" x14ac:dyDescent="0.3">
      <c r="A74" s="5">
        <v>2025</v>
      </c>
      <c r="B74" s="12" t="str">
        <f t="shared" si="27"/>
        <v/>
      </c>
      <c r="C74" s="13"/>
      <c r="E74" s="80"/>
      <c r="F74" s="7"/>
      <c r="G74" s="23" t="str">
        <f t="shared" si="26"/>
        <v/>
      </c>
      <c r="H74" s="12"/>
      <c r="J74" s="56" t="str">
        <f>IFERROR(
IF(
INDEX(allorgs!C$3:C$999,MATCH($I74,allorgs!$B$3:$B$999,0))=0,
"",
INDEX(allorgs!C$3:C$999,MATCH($I74,allorgs!$B$3:$B$999,0))
),
"")</f>
        <v/>
      </c>
      <c r="K74" s="57" t="str">
        <f>IFERROR(
IF(
INDEX(allorgs!D$3:D$999,MATCH($I74,allorgs!$B$3:$B$999,0))=0,
"",
INDEX(allorgs!D$3:D$999,MATCH($I74,allorgs!$B$3:$B$999,0))
),
"")</f>
        <v/>
      </c>
      <c r="L74" s="57" t="str">
        <f>IFERROR(
IF(
INDEX(allorgs!E$3:E$999,MATCH($I74,allorgs!$B$3:$B$999,0))=0,
"",
INDEX(allorgs!E$3:E$999,MATCH($I74,allorgs!$B$3:$B$999,0))
),
"")</f>
        <v/>
      </c>
      <c r="M74" s="58" t="str">
        <f>IFERROR(
IF(
INDEX(allorgs!F$3:F$999,MATCH($I74,allorgs!$B$3:$B$999,0))=0,
"",
INDEX(allorgs!F$3:F$999,MATCH($I74,allorgs!$B$3:$B$999,0))
),
"")</f>
        <v/>
      </c>
      <c r="BU74" s="29" t="str">
        <f>ReceivingOrgs!D74&amp;ReceivingOrgs!H74</f>
        <v/>
      </c>
      <c r="BV74" t="str">
        <f t="shared" si="25"/>
        <v/>
      </c>
      <c r="BY74" t="s">
        <v>1965</v>
      </c>
      <c r="CV74" s="5">
        <f t="shared" si="24"/>
        <v>12</v>
      </c>
      <c r="CW74" s="5" t="str">
        <f t="shared" si="20"/>
        <v>12SU031</v>
      </c>
      <c r="CX74" t="s">
        <v>242</v>
      </c>
      <c r="CY74" t="s">
        <v>243</v>
      </c>
      <c r="CZ74" t="s">
        <v>278</v>
      </c>
      <c r="DA74" t="s">
        <v>279</v>
      </c>
      <c r="DB74" t="s">
        <v>278</v>
      </c>
      <c r="DC74" t="s">
        <v>279</v>
      </c>
      <c r="DD74" t="str">
        <f t="shared" si="21"/>
        <v>T231  Westfield</v>
      </c>
      <c r="DE74" t="s">
        <v>280</v>
      </c>
      <c r="DF74" t="str">
        <f t="shared" si="19"/>
        <v>NORTH COUNTRY SU - Westfield</v>
      </c>
      <c r="DG74">
        <v>31</v>
      </c>
      <c r="DH74" t="s">
        <v>43</v>
      </c>
      <c r="DI74" t="s">
        <v>19</v>
      </c>
      <c r="DJ74" t="str">
        <f t="shared" si="22"/>
        <v>SU031 NORTH COUNTRY SU</v>
      </c>
      <c r="DK74" t="str">
        <f t="shared" si="23"/>
        <v>T231  Westfield</v>
      </c>
    </row>
    <row r="75" spans="1:115" ht="15.75" thickBot="1" x14ac:dyDescent="0.3">
      <c r="A75" s="5">
        <v>2025</v>
      </c>
      <c r="B75" s="12" t="str">
        <f t="shared" si="27"/>
        <v/>
      </c>
      <c r="C75" s="13"/>
      <c r="E75" s="80"/>
      <c r="F75" s="7"/>
      <c r="G75" s="23" t="str">
        <f t="shared" si="26"/>
        <v/>
      </c>
      <c r="H75" s="12"/>
      <c r="J75" s="56" t="str">
        <f>IFERROR(
IF(
INDEX(allorgs!C$3:C$999,MATCH($I75,allorgs!$B$3:$B$999,0))=0,
"",
INDEX(allorgs!C$3:C$999,MATCH($I75,allorgs!$B$3:$B$999,0))
),
"")</f>
        <v/>
      </c>
      <c r="K75" s="57" t="str">
        <f>IFERROR(
IF(
INDEX(allorgs!D$3:D$999,MATCH($I75,allorgs!$B$3:$B$999,0))=0,
"",
INDEX(allorgs!D$3:D$999,MATCH($I75,allorgs!$B$3:$B$999,0))
),
"")</f>
        <v/>
      </c>
      <c r="L75" s="57" t="str">
        <f>IFERROR(
IF(
INDEX(allorgs!E$3:E$999,MATCH($I75,allorgs!$B$3:$B$999,0))=0,
"",
INDEX(allorgs!E$3:E$999,MATCH($I75,allorgs!$B$3:$B$999,0))
),
"")</f>
        <v/>
      </c>
      <c r="M75" s="58" t="str">
        <f>IFERROR(
IF(
INDEX(allorgs!F$3:F$999,MATCH($I75,allorgs!$B$3:$B$999,0))=0,
"",
INDEX(allorgs!F$3:F$999,MATCH($I75,allorgs!$B$3:$B$999,0))
),
"")</f>
        <v/>
      </c>
      <c r="BU75" s="29" t="str">
        <f>ReceivingOrgs!D75&amp;ReceivingOrgs!H75</f>
        <v/>
      </c>
      <c r="BV75" t="str">
        <f t="shared" si="25"/>
        <v/>
      </c>
      <c r="BY75" t="s">
        <v>1966</v>
      </c>
      <c r="CV75" s="5">
        <f t="shared" si="24"/>
        <v>13</v>
      </c>
      <c r="CW75" s="5" t="str">
        <f t="shared" si="20"/>
        <v>13SU031</v>
      </c>
      <c r="CX75" s="9" t="s">
        <v>242</v>
      </c>
      <c r="CY75" s="10" t="s">
        <v>243</v>
      </c>
      <c r="CZ75" s="10" t="s">
        <v>281</v>
      </c>
      <c r="DA75" s="10" t="s">
        <v>282</v>
      </c>
      <c r="DB75" s="10" t="s">
        <v>281</v>
      </c>
      <c r="DC75" s="10" t="s">
        <v>282</v>
      </c>
      <c r="DD75" t="str">
        <f t="shared" si="21"/>
        <v>U022A  North Country Jr UHSD</v>
      </c>
      <c r="DE75" s="10" t="s">
        <v>283</v>
      </c>
      <c r="DF75" t="str">
        <f t="shared" si="19"/>
        <v>NORTH COUNTRY SU - North Country Jr UHSD</v>
      </c>
      <c r="DG75" s="10">
        <v>31</v>
      </c>
      <c r="DH75" s="10" t="s">
        <v>18</v>
      </c>
      <c r="DI75" s="10" t="s">
        <v>19</v>
      </c>
      <c r="DJ75" t="str">
        <f t="shared" si="22"/>
        <v>SU031 NORTH COUNTRY SU</v>
      </c>
      <c r="DK75" t="str">
        <f t="shared" si="23"/>
        <v>U022A  North Country Jr UHSD</v>
      </c>
    </row>
    <row r="76" spans="1:115" ht="15.75" thickBot="1" x14ac:dyDescent="0.3">
      <c r="A76" s="5">
        <v>2025</v>
      </c>
      <c r="B76" s="12" t="str">
        <f t="shared" si="27"/>
        <v/>
      </c>
      <c r="C76" s="13"/>
      <c r="E76" s="80"/>
      <c r="F76" s="7"/>
      <c r="G76" s="23" t="str">
        <f t="shared" si="26"/>
        <v/>
      </c>
      <c r="H76" s="12"/>
      <c r="J76" s="56" t="str">
        <f>IFERROR(
IF(
INDEX(allorgs!C$3:C$999,MATCH($I76,allorgs!$B$3:$B$999,0))=0,
"",
INDEX(allorgs!C$3:C$999,MATCH($I76,allorgs!$B$3:$B$999,0))
),
"")</f>
        <v/>
      </c>
      <c r="K76" s="57" t="str">
        <f>IFERROR(
IF(
INDEX(allorgs!D$3:D$999,MATCH($I76,allorgs!$B$3:$B$999,0))=0,
"",
INDEX(allorgs!D$3:D$999,MATCH($I76,allorgs!$B$3:$B$999,0))
),
"")</f>
        <v/>
      </c>
      <c r="L76" s="57" t="str">
        <f>IFERROR(
IF(
INDEX(allorgs!E$3:E$999,MATCH($I76,allorgs!$B$3:$B$999,0))=0,
"",
INDEX(allorgs!E$3:E$999,MATCH($I76,allorgs!$B$3:$B$999,0))
),
"")</f>
        <v/>
      </c>
      <c r="M76" s="58" t="str">
        <f>IFERROR(
IF(
INDEX(allorgs!F$3:F$999,MATCH($I76,allorgs!$B$3:$B$999,0))=0,
"",
INDEX(allorgs!F$3:F$999,MATCH($I76,allorgs!$B$3:$B$999,0))
),
"")</f>
        <v/>
      </c>
      <c r="BU76" s="29" t="str">
        <f>ReceivingOrgs!D76&amp;ReceivingOrgs!H76</f>
        <v/>
      </c>
      <c r="BV76" t="str">
        <f t="shared" si="25"/>
        <v/>
      </c>
      <c r="BY76" t="s">
        <v>1967</v>
      </c>
      <c r="CV76" s="5">
        <f t="shared" si="24"/>
        <v>14</v>
      </c>
      <c r="CW76" s="5" t="str">
        <f t="shared" si="20"/>
        <v>14SU031</v>
      </c>
      <c r="CX76" s="12" t="s">
        <v>242</v>
      </c>
      <c r="CY76" t="s">
        <v>243</v>
      </c>
      <c r="CZ76" t="s">
        <v>284</v>
      </c>
      <c r="DA76" t="s">
        <v>285</v>
      </c>
      <c r="DB76" t="s">
        <v>284</v>
      </c>
      <c r="DC76" t="s">
        <v>285</v>
      </c>
      <c r="DD76" t="str">
        <f t="shared" si="21"/>
        <v>U022B  North Country Sr UHSD</v>
      </c>
      <c r="DE76" t="s">
        <v>286</v>
      </c>
      <c r="DF76" t="str">
        <f t="shared" si="19"/>
        <v>NORTH COUNTRY SU - North Country Sr UHSD</v>
      </c>
      <c r="DG76">
        <v>31</v>
      </c>
      <c r="DH76" t="s">
        <v>18</v>
      </c>
      <c r="DI76" t="s">
        <v>19</v>
      </c>
      <c r="DJ76" t="str">
        <f t="shared" si="22"/>
        <v>SU031 NORTH COUNTRY SU</v>
      </c>
      <c r="DK76" t="str">
        <f t="shared" si="23"/>
        <v>U022B  North Country Sr UHSD</v>
      </c>
    </row>
    <row r="77" spans="1:115" ht="15.75" thickBot="1" x14ac:dyDescent="0.3">
      <c r="A77" s="5">
        <v>2025</v>
      </c>
      <c r="B77" s="12" t="str">
        <f t="shared" si="27"/>
        <v/>
      </c>
      <c r="C77" s="13"/>
      <c r="E77" s="80"/>
      <c r="F77" s="7"/>
      <c r="G77" s="23" t="str">
        <f t="shared" si="26"/>
        <v/>
      </c>
      <c r="H77" s="12"/>
      <c r="J77" s="56" t="str">
        <f>IFERROR(
IF(
INDEX(allorgs!C$3:C$999,MATCH($I77,allorgs!$B$3:$B$999,0))=0,
"",
INDEX(allorgs!C$3:C$999,MATCH($I77,allorgs!$B$3:$B$999,0))
),
"")</f>
        <v/>
      </c>
      <c r="K77" s="57" t="str">
        <f>IFERROR(
IF(
INDEX(allorgs!D$3:D$999,MATCH($I77,allorgs!$B$3:$B$999,0))=0,
"",
INDEX(allorgs!D$3:D$999,MATCH($I77,allorgs!$B$3:$B$999,0))
),
"")</f>
        <v/>
      </c>
      <c r="L77" s="57" t="str">
        <f>IFERROR(
IF(
INDEX(allorgs!E$3:E$999,MATCH($I77,allorgs!$B$3:$B$999,0))=0,
"",
INDEX(allorgs!E$3:E$999,MATCH($I77,allorgs!$B$3:$B$999,0))
),
"")</f>
        <v/>
      </c>
      <c r="M77" s="58" t="str">
        <f>IFERROR(
IF(
INDEX(allorgs!F$3:F$999,MATCH($I77,allorgs!$B$3:$B$999,0))=0,
"",
INDEX(allorgs!F$3:F$999,MATCH($I77,allorgs!$B$3:$B$999,0))
),
"")</f>
        <v/>
      </c>
      <c r="BU77" s="29" t="str">
        <f>ReceivingOrgs!D77&amp;ReceivingOrgs!H77</f>
        <v/>
      </c>
      <c r="BV77" t="str">
        <f t="shared" si="25"/>
        <v/>
      </c>
      <c r="BY77" t="s">
        <v>1968</v>
      </c>
      <c r="CV77" s="5">
        <f t="shared" si="24"/>
        <v>15</v>
      </c>
      <c r="CW77" s="5" t="str">
        <f t="shared" si="20"/>
        <v>15SU031</v>
      </c>
      <c r="CX77" s="12" t="s">
        <v>242</v>
      </c>
      <c r="CY77" t="s">
        <v>243</v>
      </c>
      <c r="CZ77" s="44" t="s">
        <v>2301</v>
      </c>
      <c r="DA77" s="46" t="s">
        <v>1057</v>
      </c>
      <c r="DB77" s="44" t="s">
        <v>2301</v>
      </c>
      <c r="DC77" s="46" t="s">
        <v>1057</v>
      </c>
      <c r="DD77" t="str">
        <f t="shared" si="21"/>
        <v>V010  North Country Career Center</v>
      </c>
      <c r="DJ77" t="str">
        <f t="shared" si="22"/>
        <v>SU031 NORTH COUNTRY SU</v>
      </c>
      <c r="DK77" t="str">
        <f t="shared" si="23"/>
        <v>V010  North Country Career Center</v>
      </c>
    </row>
    <row r="78" spans="1:115" ht="15.75" thickBot="1" x14ac:dyDescent="0.3">
      <c r="A78" s="5">
        <v>2025</v>
      </c>
      <c r="B78" s="12" t="str">
        <f t="shared" si="27"/>
        <v/>
      </c>
      <c r="C78" s="13"/>
      <c r="E78" s="80"/>
      <c r="F78" s="7"/>
      <c r="G78" s="23" t="str">
        <f t="shared" si="26"/>
        <v/>
      </c>
      <c r="H78" s="12"/>
      <c r="J78" s="56" t="str">
        <f>IFERROR(
IF(
INDEX(allorgs!C$3:C$999,MATCH($I78,allorgs!$B$3:$B$999,0))=0,
"",
INDEX(allorgs!C$3:C$999,MATCH($I78,allorgs!$B$3:$B$999,0))
),
"")</f>
        <v/>
      </c>
      <c r="K78" s="57" t="str">
        <f>IFERROR(
IF(
INDEX(allorgs!D$3:D$999,MATCH($I78,allorgs!$B$3:$B$999,0))=0,
"",
INDEX(allorgs!D$3:D$999,MATCH($I78,allorgs!$B$3:$B$999,0))
),
"")</f>
        <v/>
      </c>
      <c r="L78" s="57" t="str">
        <f>IFERROR(
IF(
INDEX(allorgs!E$3:E$999,MATCH($I78,allorgs!$B$3:$B$999,0))=0,
"",
INDEX(allorgs!E$3:E$999,MATCH($I78,allorgs!$B$3:$B$999,0))
),
"")</f>
        <v/>
      </c>
      <c r="M78" s="58" t="str">
        <f>IFERROR(
IF(
INDEX(allorgs!F$3:F$999,MATCH($I78,allorgs!$B$3:$B$999,0))=0,
"",
INDEX(allorgs!F$3:F$999,MATCH($I78,allorgs!$B$3:$B$999,0))
),
"")</f>
        <v/>
      </c>
      <c r="BU78" s="29" t="str">
        <f>ReceivingOrgs!D78&amp;ReceivingOrgs!H78</f>
        <v/>
      </c>
      <c r="BV78" t="str">
        <f t="shared" si="25"/>
        <v/>
      </c>
      <c r="BY78" t="s">
        <v>1969</v>
      </c>
      <c r="CV78" s="5">
        <f t="shared" si="24"/>
        <v>1</v>
      </c>
      <c r="CW78" s="5" t="str">
        <f t="shared" si="20"/>
        <v>1SU032</v>
      </c>
      <c r="CX78" s="12" t="s">
        <v>287</v>
      </c>
      <c r="CY78" t="s">
        <v>288</v>
      </c>
      <c r="CZ78" t="s">
        <v>289</v>
      </c>
      <c r="DA78" t="s">
        <v>290</v>
      </c>
      <c r="DB78" t="s">
        <v>289</v>
      </c>
      <c r="DC78" t="s">
        <v>290</v>
      </c>
      <c r="DD78" t="str">
        <f t="shared" si="21"/>
        <v>U092  Washington Central UUSD</v>
      </c>
      <c r="DE78" t="s">
        <v>291</v>
      </c>
      <c r="DF78" t="str">
        <f t="shared" ref="DF78:DF89" si="28">CY78&amp;" - "&amp;DC78</f>
        <v>WASHINGTON CENTRAL SD - Washington Central UUSD</v>
      </c>
      <c r="DG78">
        <v>32</v>
      </c>
      <c r="DH78" t="s">
        <v>18</v>
      </c>
      <c r="DI78" t="s">
        <v>19</v>
      </c>
      <c r="DJ78" t="str">
        <f t="shared" si="22"/>
        <v>SU032 WASHINGTON CENTRAL SD</v>
      </c>
      <c r="DK78" t="str">
        <f t="shared" si="23"/>
        <v>U092  Washington Central UUSD</v>
      </c>
    </row>
    <row r="79" spans="1:115" ht="15.75" thickBot="1" x14ac:dyDescent="0.3">
      <c r="A79" s="5">
        <v>2025</v>
      </c>
      <c r="B79" s="12" t="str">
        <f t="shared" si="27"/>
        <v/>
      </c>
      <c r="C79" s="13"/>
      <c r="E79" s="80"/>
      <c r="F79" s="7"/>
      <c r="G79" s="23" t="str">
        <f t="shared" si="26"/>
        <v/>
      </c>
      <c r="H79" s="12"/>
      <c r="J79" s="56" t="str">
        <f>IFERROR(
IF(
INDEX(allorgs!C$3:C$999,MATCH($I79,allorgs!$B$3:$B$999,0))=0,
"",
INDEX(allorgs!C$3:C$999,MATCH($I79,allorgs!$B$3:$B$999,0))
),
"")</f>
        <v/>
      </c>
      <c r="K79" s="57" t="str">
        <f>IFERROR(
IF(
INDEX(allorgs!D$3:D$999,MATCH($I79,allorgs!$B$3:$B$999,0))=0,
"",
INDEX(allorgs!D$3:D$999,MATCH($I79,allorgs!$B$3:$B$999,0))
),
"")</f>
        <v/>
      </c>
      <c r="L79" s="57" t="str">
        <f>IFERROR(
IF(
INDEX(allorgs!E$3:E$999,MATCH($I79,allorgs!$B$3:$B$999,0))=0,
"",
INDEX(allorgs!E$3:E$999,MATCH($I79,allorgs!$B$3:$B$999,0))
),
"")</f>
        <v/>
      </c>
      <c r="M79" s="58" t="str">
        <f>IFERROR(
IF(
INDEX(allorgs!F$3:F$999,MATCH($I79,allorgs!$B$3:$B$999,0))=0,
"",
INDEX(allorgs!F$3:F$999,MATCH($I79,allorgs!$B$3:$B$999,0))
),
"")</f>
        <v/>
      </c>
      <c r="BU79" s="29" t="str">
        <f>ReceivingOrgs!D79&amp;ReceivingOrgs!H79</f>
        <v/>
      </c>
      <c r="BV79" t="str">
        <f t="shared" si="25"/>
        <v/>
      </c>
      <c r="BY79" t="s">
        <v>1970</v>
      </c>
      <c r="CV79" s="5">
        <f t="shared" si="24"/>
        <v>1</v>
      </c>
      <c r="CW79" s="5" t="str">
        <f t="shared" si="20"/>
        <v>1SU033</v>
      </c>
      <c r="CX79" s="12" t="s">
        <v>292</v>
      </c>
      <c r="CY79" t="s">
        <v>293</v>
      </c>
      <c r="CZ79" t="s">
        <v>294</v>
      </c>
      <c r="DA79" t="s">
        <v>295</v>
      </c>
      <c r="DB79" t="s">
        <v>294</v>
      </c>
      <c r="DC79" t="s">
        <v>295</v>
      </c>
      <c r="DD79" t="str">
        <f t="shared" si="21"/>
        <v>U052  Mill River USD</v>
      </c>
      <c r="DE79" t="s">
        <v>296</v>
      </c>
      <c r="DF79" t="str">
        <f t="shared" si="28"/>
        <v>MILL RIVER SD - Mill River USD</v>
      </c>
      <c r="DG79">
        <v>33</v>
      </c>
      <c r="DH79" t="s">
        <v>18</v>
      </c>
      <c r="DI79" t="s">
        <v>19</v>
      </c>
      <c r="DJ79" t="str">
        <f t="shared" si="22"/>
        <v>SU033 MILL RIVER SD</v>
      </c>
      <c r="DK79" t="str">
        <f t="shared" si="23"/>
        <v>U052  Mill River USD</v>
      </c>
    </row>
    <row r="80" spans="1:115" ht="15.75" thickBot="1" x14ac:dyDescent="0.3">
      <c r="A80" s="5">
        <v>2025</v>
      </c>
      <c r="B80" s="12" t="str">
        <f t="shared" si="27"/>
        <v/>
      </c>
      <c r="C80" s="13"/>
      <c r="E80" s="80"/>
      <c r="F80" s="7"/>
      <c r="G80" s="23" t="str">
        <f t="shared" si="26"/>
        <v/>
      </c>
      <c r="H80" s="12"/>
      <c r="J80" s="56" t="str">
        <f>IFERROR(
IF(
INDEX(allorgs!C$3:C$999,MATCH($I80,allorgs!$B$3:$B$999,0))=0,
"",
INDEX(allorgs!C$3:C$999,MATCH($I80,allorgs!$B$3:$B$999,0))
),
"")</f>
        <v/>
      </c>
      <c r="K80" s="57" t="str">
        <f>IFERROR(
IF(
INDEX(allorgs!D$3:D$999,MATCH($I80,allorgs!$B$3:$B$999,0))=0,
"",
INDEX(allorgs!D$3:D$999,MATCH($I80,allorgs!$B$3:$B$999,0))
),
"")</f>
        <v/>
      </c>
      <c r="L80" s="57" t="str">
        <f>IFERROR(
IF(
INDEX(allorgs!E$3:E$999,MATCH($I80,allorgs!$B$3:$B$999,0))=0,
"",
INDEX(allorgs!E$3:E$999,MATCH($I80,allorgs!$B$3:$B$999,0))
),
"")</f>
        <v/>
      </c>
      <c r="M80" s="58" t="str">
        <f>IFERROR(
IF(
INDEX(allorgs!F$3:F$999,MATCH($I80,allorgs!$B$3:$B$999,0))=0,
"",
INDEX(allorgs!F$3:F$999,MATCH($I80,allorgs!$B$3:$B$999,0))
),
"")</f>
        <v/>
      </c>
      <c r="BU80" s="29" t="str">
        <f>ReceivingOrgs!D80&amp;ReceivingOrgs!H80</f>
        <v/>
      </c>
      <c r="BV80" t="str">
        <f t="shared" si="25"/>
        <v/>
      </c>
      <c r="BY80" t="s">
        <v>1971</v>
      </c>
      <c r="CV80" s="5">
        <f t="shared" si="24"/>
        <v>1</v>
      </c>
      <c r="CW80" s="5" t="str">
        <f t="shared" si="20"/>
        <v>1SU034</v>
      </c>
      <c r="CX80" s="14" t="s">
        <v>297</v>
      </c>
      <c r="CY80" s="15" t="s">
        <v>298</v>
      </c>
      <c r="CZ80" s="15" t="s">
        <v>299</v>
      </c>
      <c r="DA80" s="15" t="s">
        <v>300</v>
      </c>
      <c r="DB80" s="15" t="s">
        <v>299</v>
      </c>
      <c r="DC80" s="15" t="s">
        <v>300</v>
      </c>
      <c r="DD80" t="str">
        <f t="shared" si="21"/>
        <v>U024  Lake Region UHSD</v>
      </c>
      <c r="DE80" s="15" t="s">
        <v>301</v>
      </c>
      <c r="DF80" t="str">
        <f t="shared" si="28"/>
        <v>ORLEANS CENTRAL SU - Lake Region UHSD</v>
      </c>
      <c r="DG80" s="15">
        <v>34</v>
      </c>
      <c r="DH80" s="15" t="s">
        <v>18</v>
      </c>
      <c r="DI80" s="15" t="s">
        <v>19</v>
      </c>
      <c r="DJ80" t="str">
        <f t="shared" si="22"/>
        <v>SU034 ORLEANS CENTRAL SU</v>
      </c>
      <c r="DK80" t="str">
        <f t="shared" si="23"/>
        <v>U024  Lake Region UHSD</v>
      </c>
    </row>
    <row r="81" spans="1:115" ht="15.75" thickBot="1" x14ac:dyDescent="0.3">
      <c r="A81" s="5">
        <v>2025</v>
      </c>
      <c r="B81" s="12" t="str">
        <f t="shared" si="27"/>
        <v/>
      </c>
      <c r="C81" s="13"/>
      <c r="E81" s="80"/>
      <c r="F81" s="7"/>
      <c r="G81" s="23" t="str">
        <f t="shared" si="26"/>
        <v/>
      </c>
      <c r="H81" s="12"/>
      <c r="J81" s="56" t="str">
        <f>IFERROR(
IF(
INDEX(allorgs!C$3:C$999,MATCH($I81,allorgs!$B$3:$B$999,0))=0,
"",
INDEX(allorgs!C$3:C$999,MATCH($I81,allorgs!$B$3:$B$999,0))
),
"")</f>
        <v/>
      </c>
      <c r="K81" s="57" t="str">
        <f>IFERROR(
IF(
INDEX(allorgs!D$3:D$999,MATCH($I81,allorgs!$B$3:$B$999,0))=0,
"",
INDEX(allorgs!D$3:D$999,MATCH($I81,allorgs!$B$3:$B$999,0))
),
"")</f>
        <v/>
      </c>
      <c r="L81" s="57" t="str">
        <f>IFERROR(
IF(
INDEX(allorgs!E$3:E$999,MATCH($I81,allorgs!$B$3:$B$999,0))=0,
"",
INDEX(allorgs!E$3:E$999,MATCH($I81,allorgs!$B$3:$B$999,0))
),
"")</f>
        <v/>
      </c>
      <c r="M81" s="58" t="str">
        <f>IFERROR(
IF(
INDEX(allorgs!F$3:F$999,MATCH($I81,allorgs!$B$3:$B$999,0))=0,
"",
INDEX(allorgs!F$3:F$999,MATCH($I81,allorgs!$B$3:$B$999,0))
),
"")</f>
        <v/>
      </c>
      <c r="BU81" s="29" t="str">
        <f>ReceivingOrgs!D81&amp;ReceivingOrgs!H81</f>
        <v/>
      </c>
      <c r="BV81" t="str">
        <f t="shared" si="25"/>
        <v/>
      </c>
      <c r="BY81" t="s">
        <v>1972</v>
      </c>
      <c r="CV81" s="5">
        <f t="shared" si="24"/>
        <v>2</v>
      </c>
      <c r="CW81" s="5" t="str">
        <f t="shared" si="20"/>
        <v>2SU034</v>
      </c>
      <c r="CX81" t="s">
        <v>297</v>
      </c>
      <c r="CY81" t="s">
        <v>298</v>
      </c>
      <c r="CZ81" t="s">
        <v>302</v>
      </c>
      <c r="DA81" t="s">
        <v>303</v>
      </c>
      <c r="DB81" t="s">
        <v>302</v>
      </c>
      <c r="DC81" t="s">
        <v>303</v>
      </c>
      <c r="DD81" t="str">
        <f t="shared" si="21"/>
        <v>U093  Lake Region Union Elementary-Middle SD</v>
      </c>
      <c r="DE81" t="s">
        <v>304</v>
      </c>
      <c r="DF81" t="str">
        <f t="shared" si="28"/>
        <v>ORLEANS CENTRAL SU - Lake Region Union Elementary-Middle SD</v>
      </c>
      <c r="DG81">
        <v>34</v>
      </c>
      <c r="DH81" t="s">
        <v>18</v>
      </c>
      <c r="DI81" t="s">
        <v>19</v>
      </c>
      <c r="DJ81" t="str">
        <f t="shared" si="22"/>
        <v>SU034 ORLEANS CENTRAL SU</v>
      </c>
      <c r="DK81" t="str">
        <f t="shared" si="23"/>
        <v>U093  Lake Region Union Elementary-Middle SD</v>
      </c>
    </row>
    <row r="82" spans="1:115" ht="15.75" thickBot="1" x14ac:dyDescent="0.3">
      <c r="A82" s="5">
        <v>2025</v>
      </c>
      <c r="B82" s="12" t="str">
        <f t="shared" si="27"/>
        <v/>
      </c>
      <c r="C82" s="13"/>
      <c r="E82" s="80"/>
      <c r="F82" s="7"/>
      <c r="G82" s="23" t="str">
        <f t="shared" si="26"/>
        <v/>
      </c>
      <c r="H82" s="12"/>
      <c r="J82" s="56" t="str">
        <f>IFERROR(
IF(
INDEX(allorgs!C$3:C$999,MATCH($I82,allorgs!$B$3:$B$999,0))=0,
"",
INDEX(allorgs!C$3:C$999,MATCH($I82,allorgs!$B$3:$B$999,0))
),
"")</f>
        <v/>
      </c>
      <c r="K82" s="57" t="str">
        <f>IFERROR(
IF(
INDEX(allorgs!D$3:D$999,MATCH($I82,allorgs!$B$3:$B$999,0))=0,
"",
INDEX(allorgs!D$3:D$999,MATCH($I82,allorgs!$B$3:$B$999,0))
),
"")</f>
        <v/>
      </c>
      <c r="L82" s="57" t="str">
        <f>IFERROR(
IF(
INDEX(allorgs!E$3:E$999,MATCH($I82,allorgs!$B$3:$B$999,0))=0,
"",
INDEX(allorgs!E$3:E$999,MATCH($I82,allorgs!$B$3:$B$999,0))
),
"")</f>
        <v/>
      </c>
      <c r="M82" s="58" t="str">
        <f>IFERROR(
IF(
INDEX(allorgs!F$3:F$999,MATCH($I82,allorgs!$B$3:$B$999,0))=0,
"",
INDEX(allorgs!F$3:F$999,MATCH($I82,allorgs!$B$3:$B$999,0))
),
"")</f>
        <v/>
      </c>
      <c r="BU82" s="29" t="str">
        <f>ReceivingOrgs!D82&amp;ReceivingOrgs!H82</f>
        <v/>
      </c>
      <c r="BV82" t="str">
        <f t="shared" si="25"/>
        <v/>
      </c>
      <c r="BY82" t="s">
        <v>1973</v>
      </c>
      <c r="CV82" s="5">
        <f t="shared" si="24"/>
        <v>1</v>
      </c>
      <c r="CW82" s="5" t="str">
        <f t="shared" si="20"/>
        <v>1SU035</v>
      </c>
      <c r="CX82" t="s">
        <v>305</v>
      </c>
      <c r="CY82" t="s">
        <v>306</v>
      </c>
      <c r="CZ82" t="s">
        <v>307</v>
      </c>
      <c r="DA82" t="s">
        <v>308</v>
      </c>
      <c r="DB82" t="s">
        <v>307</v>
      </c>
      <c r="DC82" t="s">
        <v>308</v>
      </c>
      <c r="DD82" t="str">
        <f t="shared" si="21"/>
        <v>T055  Craftsbury</v>
      </c>
      <c r="DE82" t="s">
        <v>309</v>
      </c>
      <c r="DF82" t="str">
        <f t="shared" si="28"/>
        <v>ORLEANS SOUTHWEST SU - Craftsbury</v>
      </c>
      <c r="DG82">
        <v>35</v>
      </c>
      <c r="DH82" t="s">
        <v>43</v>
      </c>
      <c r="DI82" t="s">
        <v>19</v>
      </c>
      <c r="DJ82" t="str">
        <f t="shared" si="22"/>
        <v>SU035 ORLEANS SOUTHWEST SU</v>
      </c>
      <c r="DK82" t="str">
        <f t="shared" si="23"/>
        <v>T055  Craftsbury</v>
      </c>
    </row>
    <row r="83" spans="1:115" ht="15.75" thickBot="1" x14ac:dyDescent="0.3">
      <c r="A83" s="5">
        <v>2025</v>
      </c>
      <c r="B83" s="12" t="str">
        <f t="shared" si="27"/>
        <v/>
      </c>
      <c r="C83" s="13"/>
      <c r="E83" s="80"/>
      <c r="F83" s="7"/>
      <c r="G83" s="23" t="str">
        <f t="shared" si="26"/>
        <v/>
      </c>
      <c r="H83" s="12"/>
      <c r="J83" s="56" t="str">
        <f>IFERROR(
IF(
INDEX(allorgs!C$3:C$999,MATCH($I83,allorgs!$B$3:$B$999,0))=0,
"",
INDEX(allorgs!C$3:C$999,MATCH($I83,allorgs!$B$3:$B$999,0))
),
"")</f>
        <v/>
      </c>
      <c r="K83" s="57" t="str">
        <f>IFERROR(
IF(
INDEX(allorgs!D$3:D$999,MATCH($I83,allorgs!$B$3:$B$999,0))=0,
"",
INDEX(allorgs!D$3:D$999,MATCH($I83,allorgs!$B$3:$B$999,0))
),
"")</f>
        <v/>
      </c>
      <c r="L83" s="57" t="str">
        <f>IFERROR(
IF(
INDEX(allorgs!E$3:E$999,MATCH($I83,allorgs!$B$3:$B$999,0))=0,
"",
INDEX(allorgs!E$3:E$999,MATCH($I83,allorgs!$B$3:$B$999,0))
),
"")</f>
        <v/>
      </c>
      <c r="M83" s="58" t="str">
        <f>IFERROR(
IF(
INDEX(allorgs!F$3:F$999,MATCH($I83,allorgs!$B$3:$B$999,0))=0,
"",
INDEX(allorgs!F$3:F$999,MATCH($I83,allorgs!$B$3:$B$999,0))
),
"")</f>
        <v/>
      </c>
      <c r="BU83" s="29" t="str">
        <f>ReceivingOrgs!D83&amp;ReceivingOrgs!H83</f>
        <v/>
      </c>
      <c r="BV83" t="str">
        <f t="shared" si="25"/>
        <v/>
      </c>
      <c r="BY83" t="s">
        <v>1974</v>
      </c>
      <c r="CV83" s="5">
        <f t="shared" si="24"/>
        <v>2</v>
      </c>
      <c r="CW83" s="5" t="str">
        <f t="shared" si="20"/>
        <v>2SU035</v>
      </c>
      <c r="CX83" t="s">
        <v>305</v>
      </c>
      <c r="CY83" t="s">
        <v>306</v>
      </c>
      <c r="CZ83" t="s">
        <v>310</v>
      </c>
      <c r="DA83" t="s">
        <v>311</v>
      </c>
      <c r="DB83" t="s">
        <v>310</v>
      </c>
      <c r="DC83" t="s">
        <v>311</v>
      </c>
      <c r="DD83" t="str">
        <f t="shared" si="21"/>
        <v>T195  Stannard</v>
      </c>
      <c r="DE83" t="s">
        <v>312</v>
      </c>
      <c r="DF83" t="str">
        <f t="shared" si="28"/>
        <v>ORLEANS SOUTHWEST SU - Stannard</v>
      </c>
      <c r="DG83">
        <v>35</v>
      </c>
      <c r="DH83" t="s">
        <v>43</v>
      </c>
      <c r="DI83" t="s">
        <v>19</v>
      </c>
      <c r="DJ83" t="str">
        <f t="shared" si="22"/>
        <v>SU035 ORLEANS SOUTHWEST SU</v>
      </c>
      <c r="DK83" t="str">
        <f t="shared" si="23"/>
        <v>T195  Stannard</v>
      </c>
    </row>
    <row r="84" spans="1:115" ht="15.75" thickBot="1" x14ac:dyDescent="0.3">
      <c r="A84" s="5">
        <v>2025</v>
      </c>
      <c r="B84" s="12" t="str">
        <f t="shared" si="27"/>
        <v/>
      </c>
      <c r="C84" s="13"/>
      <c r="E84" s="80"/>
      <c r="F84" s="7"/>
      <c r="G84" s="23" t="str">
        <f t="shared" si="26"/>
        <v/>
      </c>
      <c r="H84" s="12"/>
      <c r="J84" s="56" t="str">
        <f>IFERROR(
IF(
INDEX(allorgs!C$3:C$999,MATCH($I84,allorgs!$B$3:$B$999,0))=0,
"",
INDEX(allorgs!C$3:C$999,MATCH($I84,allorgs!$B$3:$B$999,0))
),
"")</f>
        <v/>
      </c>
      <c r="K84" s="57" t="str">
        <f>IFERROR(
IF(
INDEX(allorgs!D$3:D$999,MATCH($I84,allorgs!$B$3:$B$999,0))=0,
"",
INDEX(allorgs!D$3:D$999,MATCH($I84,allorgs!$B$3:$B$999,0))
),
"")</f>
        <v/>
      </c>
      <c r="L84" s="57" t="str">
        <f>IFERROR(
IF(
INDEX(allorgs!E$3:E$999,MATCH($I84,allorgs!$B$3:$B$999,0))=0,
"",
INDEX(allorgs!E$3:E$999,MATCH($I84,allorgs!$B$3:$B$999,0))
),
"")</f>
        <v/>
      </c>
      <c r="M84" s="58" t="str">
        <f>IFERROR(
IF(
INDEX(allorgs!F$3:F$999,MATCH($I84,allorgs!$B$3:$B$999,0))=0,
"",
INDEX(allorgs!F$3:F$999,MATCH($I84,allorgs!$B$3:$B$999,0))
),
"")</f>
        <v/>
      </c>
      <c r="BU84" s="29" t="str">
        <f>ReceivingOrgs!D84&amp;ReceivingOrgs!H84</f>
        <v/>
      </c>
      <c r="BV84" t="str">
        <f t="shared" si="25"/>
        <v/>
      </c>
      <c r="BY84" t="s">
        <v>1975</v>
      </c>
      <c r="CV84" s="5">
        <f t="shared" si="24"/>
        <v>3</v>
      </c>
      <c r="CW84" s="5" t="str">
        <f t="shared" si="20"/>
        <v>3SU035</v>
      </c>
      <c r="CX84" t="s">
        <v>305</v>
      </c>
      <c r="CY84" t="s">
        <v>306</v>
      </c>
      <c r="CZ84" t="s">
        <v>313</v>
      </c>
      <c r="DA84" t="s">
        <v>314</v>
      </c>
      <c r="DB84" t="s">
        <v>313</v>
      </c>
      <c r="DC84" t="s">
        <v>314</v>
      </c>
      <c r="DD84" t="str">
        <f t="shared" si="21"/>
        <v>T250  Wolcott</v>
      </c>
      <c r="DE84" t="s">
        <v>315</v>
      </c>
      <c r="DF84" t="str">
        <f t="shared" si="28"/>
        <v>ORLEANS SOUTHWEST SU - Wolcott</v>
      </c>
      <c r="DG84">
        <v>35</v>
      </c>
      <c r="DH84" t="s">
        <v>43</v>
      </c>
      <c r="DI84" t="s">
        <v>19</v>
      </c>
      <c r="DJ84" t="str">
        <f t="shared" si="22"/>
        <v>SU035 ORLEANS SOUTHWEST SU</v>
      </c>
      <c r="DK84" t="str">
        <f t="shared" si="23"/>
        <v>T250  Wolcott</v>
      </c>
    </row>
    <row r="85" spans="1:115" ht="15.75" thickBot="1" x14ac:dyDescent="0.3">
      <c r="A85" s="5">
        <v>2025</v>
      </c>
      <c r="B85" s="12" t="str">
        <f t="shared" si="27"/>
        <v/>
      </c>
      <c r="C85" s="13"/>
      <c r="E85" s="80"/>
      <c r="F85" s="7"/>
      <c r="G85" s="23" t="str">
        <f t="shared" si="26"/>
        <v/>
      </c>
      <c r="H85" s="12"/>
      <c r="J85" s="56" t="str">
        <f>IFERROR(
IF(
INDEX(allorgs!C$3:C$999,MATCH($I85,allorgs!$B$3:$B$999,0))=0,
"",
INDEX(allorgs!C$3:C$999,MATCH($I85,allorgs!$B$3:$B$999,0))
),
"")</f>
        <v/>
      </c>
      <c r="K85" s="57" t="str">
        <f>IFERROR(
IF(
INDEX(allorgs!D$3:D$999,MATCH($I85,allorgs!$B$3:$B$999,0))=0,
"",
INDEX(allorgs!D$3:D$999,MATCH($I85,allorgs!$B$3:$B$999,0))
),
"")</f>
        <v/>
      </c>
      <c r="L85" s="57" t="str">
        <f>IFERROR(
IF(
INDEX(allorgs!E$3:E$999,MATCH($I85,allorgs!$B$3:$B$999,0))=0,
"",
INDEX(allorgs!E$3:E$999,MATCH($I85,allorgs!$B$3:$B$999,0))
),
"")</f>
        <v/>
      </c>
      <c r="M85" s="58" t="str">
        <f>IFERROR(
IF(
INDEX(allorgs!F$3:F$999,MATCH($I85,allorgs!$B$3:$B$999,0))=0,
"",
INDEX(allorgs!F$3:F$999,MATCH($I85,allorgs!$B$3:$B$999,0))
),
"")</f>
        <v/>
      </c>
      <c r="BU85" s="29" t="str">
        <f>ReceivingOrgs!D85&amp;ReceivingOrgs!H85</f>
        <v/>
      </c>
      <c r="BV85" t="str">
        <f t="shared" si="25"/>
        <v/>
      </c>
      <c r="BY85" t="s">
        <v>1976</v>
      </c>
      <c r="CV85" s="5">
        <f t="shared" si="24"/>
        <v>4</v>
      </c>
      <c r="CW85" s="5" t="str">
        <f t="shared" si="20"/>
        <v>4SU035</v>
      </c>
      <c r="CX85" t="s">
        <v>305</v>
      </c>
      <c r="CY85" t="s">
        <v>306</v>
      </c>
      <c r="CZ85" t="s">
        <v>316</v>
      </c>
      <c r="DA85" t="s">
        <v>317</v>
      </c>
      <c r="DB85" t="s">
        <v>316</v>
      </c>
      <c r="DC85" t="s">
        <v>317</v>
      </c>
      <c r="DD85" t="str">
        <f t="shared" si="21"/>
        <v>U026  Hazen UHSD</v>
      </c>
      <c r="DE85" t="s">
        <v>318</v>
      </c>
      <c r="DF85" t="str">
        <f t="shared" si="28"/>
        <v>ORLEANS SOUTHWEST SU - Hazen UHSD</v>
      </c>
      <c r="DG85">
        <v>35</v>
      </c>
      <c r="DH85" t="s">
        <v>18</v>
      </c>
      <c r="DI85" t="s">
        <v>19</v>
      </c>
      <c r="DJ85" t="str">
        <f t="shared" si="22"/>
        <v>SU035 ORLEANS SOUTHWEST SU</v>
      </c>
      <c r="DK85" t="str">
        <f t="shared" si="23"/>
        <v>U026  Hazen UHSD</v>
      </c>
    </row>
    <row r="86" spans="1:115" ht="15.75" thickBot="1" x14ac:dyDescent="0.3">
      <c r="A86" s="5">
        <v>2025</v>
      </c>
      <c r="B86" s="12" t="str">
        <f t="shared" si="27"/>
        <v/>
      </c>
      <c r="C86" s="13"/>
      <c r="E86" s="80"/>
      <c r="F86" s="7"/>
      <c r="G86" s="23" t="str">
        <f t="shared" si="26"/>
        <v/>
      </c>
      <c r="H86" s="12"/>
      <c r="J86" s="56" t="str">
        <f>IFERROR(
IF(
INDEX(allorgs!C$3:C$999,MATCH($I86,allorgs!$B$3:$B$999,0))=0,
"",
INDEX(allorgs!C$3:C$999,MATCH($I86,allorgs!$B$3:$B$999,0))
),
"")</f>
        <v/>
      </c>
      <c r="K86" s="57" t="str">
        <f>IFERROR(
IF(
INDEX(allorgs!D$3:D$999,MATCH($I86,allorgs!$B$3:$B$999,0))=0,
"",
INDEX(allorgs!D$3:D$999,MATCH($I86,allorgs!$B$3:$B$999,0))
),
"")</f>
        <v/>
      </c>
      <c r="L86" s="57" t="str">
        <f>IFERROR(
IF(
INDEX(allorgs!E$3:E$999,MATCH($I86,allorgs!$B$3:$B$999,0))=0,
"",
INDEX(allorgs!E$3:E$999,MATCH($I86,allorgs!$B$3:$B$999,0))
),
"")</f>
        <v/>
      </c>
      <c r="M86" s="58" t="str">
        <f>IFERROR(
IF(
INDEX(allorgs!F$3:F$999,MATCH($I86,allorgs!$B$3:$B$999,0))=0,
"",
INDEX(allorgs!F$3:F$999,MATCH($I86,allorgs!$B$3:$B$999,0))
),
"")</f>
        <v/>
      </c>
      <c r="BU86" s="29" t="str">
        <f>ReceivingOrgs!D86&amp;ReceivingOrgs!H86</f>
        <v/>
      </c>
      <c r="BV86" t="str">
        <f t="shared" si="25"/>
        <v/>
      </c>
      <c r="BY86" t="s">
        <v>1977</v>
      </c>
      <c r="CV86" s="5">
        <f t="shared" si="24"/>
        <v>5</v>
      </c>
      <c r="CW86" s="5" t="str">
        <f t="shared" si="20"/>
        <v>5SU035</v>
      </c>
      <c r="CX86" t="s">
        <v>305</v>
      </c>
      <c r="CY86" t="s">
        <v>306</v>
      </c>
      <c r="CZ86" t="s">
        <v>319</v>
      </c>
      <c r="DA86" t="s">
        <v>320</v>
      </c>
      <c r="DB86" t="s">
        <v>319</v>
      </c>
      <c r="DC86" t="s">
        <v>320</v>
      </c>
      <c r="DD86" t="str">
        <f t="shared" si="21"/>
        <v>U094  Mountain View Union Elem SD</v>
      </c>
      <c r="DE86" t="s">
        <v>321</v>
      </c>
      <c r="DF86" t="str">
        <f t="shared" si="28"/>
        <v>ORLEANS SOUTHWEST SU - Mountain View Union Elem SD</v>
      </c>
      <c r="DG86">
        <v>35</v>
      </c>
      <c r="DH86" t="s">
        <v>18</v>
      </c>
      <c r="DI86" t="s">
        <v>19</v>
      </c>
      <c r="DJ86" t="str">
        <f t="shared" si="22"/>
        <v>SU035 ORLEANS SOUTHWEST SU</v>
      </c>
      <c r="DK86" t="str">
        <f t="shared" si="23"/>
        <v>U094  Mountain View Union Elem SD</v>
      </c>
    </row>
    <row r="87" spans="1:115" ht="15.75" thickBot="1" x14ac:dyDescent="0.3">
      <c r="A87" s="5">
        <v>2025</v>
      </c>
      <c r="B87" s="12" t="str">
        <f t="shared" si="27"/>
        <v/>
      </c>
      <c r="C87" s="13"/>
      <c r="E87" s="80"/>
      <c r="F87" s="7"/>
      <c r="G87" s="23" t="str">
        <f t="shared" si="26"/>
        <v/>
      </c>
      <c r="H87" s="12"/>
      <c r="J87" s="56" t="str">
        <f>IFERROR(
IF(
INDEX(allorgs!C$3:C$999,MATCH($I87,allorgs!$B$3:$B$999,0))=0,
"",
INDEX(allorgs!C$3:C$999,MATCH($I87,allorgs!$B$3:$B$999,0))
),
"")</f>
        <v/>
      </c>
      <c r="K87" s="57" t="str">
        <f>IFERROR(
IF(
INDEX(allorgs!D$3:D$999,MATCH($I87,allorgs!$B$3:$B$999,0))=0,
"",
INDEX(allorgs!D$3:D$999,MATCH($I87,allorgs!$B$3:$B$999,0))
),
"")</f>
        <v/>
      </c>
      <c r="L87" s="57" t="str">
        <f>IFERROR(
IF(
INDEX(allorgs!E$3:E$999,MATCH($I87,allorgs!$B$3:$B$999,0))=0,
"",
INDEX(allorgs!E$3:E$999,MATCH($I87,allorgs!$B$3:$B$999,0))
),
"")</f>
        <v/>
      </c>
      <c r="M87" s="58" t="str">
        <f>IFERROR(
IF(
INDEX(allorgs!F$3:F$999,MATCH($I87,allorgs!$B$3:$B$999,0))=0,
"",
INDEX(allorgs!F$3:F$999,MATCH($I87,allorgs!$B$3:$B$999,0))
),
"")</f>
        <v/>
      </c>
      <c r="BU87" s="29" t="str">
        <f>ReceivingOrgs!D87&amp;ReceivingOrgs!H87</f>
        <v/>
      </c>
      <c r="BV87" t="str">
        <f t="shared" si="25"/>
        <v/>
      </c>
      <c r="BY87" t="s">
        <v>1978</v>
      </c>
      <c r="CV87" s="5">
        <f t="shared" si="24"/>
        <v>1</v>
      </c>
      <c r="CW87" s="5" t="str">
        <f t="shared" si="20"/>
        <v>1SU036</v>
      </c>
      <c r="CX87" t="s">
        <v>322</v>
      </c>
      <c r="CY87" t="s">
        <v>323</v>
      </c>
      <c r="CZ87" t="s">
        <v>324</v>
      </c>
      <c r="DA87" t="s">
        <v>325</v>
      </c>
      <c r="DB87" t="s">
        <v>324</v>
      </c>
      <c r="DC87" t="s">
        <v>325</v>
      </c>
      <c r="DD87" t="str">
        <f t="shared" si="21"/>
        <v>U049  Barstow USD</v>
      </c>
      <c r="DE87" t="s">
        <v>326</v>
      </c>
      <c r="DF87" t="str">
        <f t="shared" si="28"/>
        <v>RUTLAND NORTHEAST SU - Barstow USD</v>
      </c>
      <c r="DG87">
        <v>36</v>
      </c>
      <c r="DH87" t="s">
        <v>18</v>
      </c>
      <c r="DI87" t="s">
        <v>19</v>
      </c>
      <c r="DJ87" t="str">
        <f t="shared" si="22"/>
        <v>SU036 RUTLAND NORTHEAST SU</v>
      </c>
      <c r="DK87" t="str">
        <f t="shared" si="23"/>
        <v>U049  Barstow USD</v>
      </c>
    </row>
    <row r="88" spans="1:115" ht="15.75" thickBot="1" x14ac:dyDescent="0.3">
      <c r="A88" s="5">
        <v>2025</v>
      </c>
      <c r="B88" s="12" t="str">
        <f t="shared" si="27"/>
        <v/>
      </c>
      <c r="C88" s="13"/>
      <c r="E88" s="80"/>
      <c r="F88" s="7"/>
      <c r="G88" s="23" t="str">
        <f t="shared" si="26"/>
        <v/>
      </c>
      <c r="H88" s="12"/>
      <c r="J88" s="56" t="str">
        <f>IFERROR(
IF(
INDEX(allorgs!C$3:C$999,MATCH($I88,allorgs!$B$3:$B$999,0))=0,
"",
INDEX(allorgs!C$3:C$999,MATCH($I88,allorgs!$B$3:$B$999,0))
),
"")</f>
        <v/>
      </c>
      <c r="K88" s="57" t="str">
        <f>IFERROR(
IF(
INDEX(allorgs!D$3:D$999,MATCH($I88,allorgs!$B$3:$B$999,0))=0,
"",
INDEX(allorgs!D$3:D$999,MATCH($I88,allorgs!$B$3:$B$999,0))
),
"")</f>
        <v/>
      </c>
      <c r="L88" s="57" t="str">
        <f>IFERROR(
IF(
INDEX(allorgs!E$3:E$999,MATCH($I88,allorgs!$B$3:$B$999,0))=0,
"",
INDEX(allorgs!E$3:E$999,MATCH($I88,allorgs!$B$3:$B$999,0))
),
"")</f>
        <v/>
      </c>
      <c r="M88" s="58" t="str">
        <f>IFERROR(
IF(
INDEX(allorgs!F$3:F$999,MATCH($I88,allorgs!$B$3:$B$999,0))=0,
"",
INDEX(allorgs!F$3:F$999,MATCH($I88,allorgs!$B$3:$B$999,0))
),
"")</f>
        <v/>
      </c>
      <c r="BU88" s="29" t="str">
        <f>ReceivingOrgs!D88&amp;ReceivingOrgs!H88</f>
        <v/>
      </c>
      <c r="BV88" t="str">
        <f t="shared" si="25"/>
        <v/>
      </c>
      <c r="BY88" t="s">
        <v>1979</v>
      </c>
      <c r="CV88" s="5">
        <f t="shared" si="24"/>
        <v>2</v>
      </c>
      <c r="CW88" s="5" t="str">
        <f t="shared" si="20"/>
        <v>2SU036</v>
      </c>
      <c r="CX88" t="s">
        <v>322</v>
      </c>
      <c r="CY88" t="s">
        <v>323</v>
      </c>
      <c r="CZ88" t="s">
        <v>327</v>
      </c>
      <c r="DA88" t="s">
        <v>328</v>
      </c>
      <c r="DB88" t="s">
        <v>327</v>
      </c>
      <c r="DC88" t="s">
        <v>328</v>
      </c>
      <c r="DD88" t="str">
        <f t="shared" si="21"/>
        <v>U053  Otter Valley USD</v>
      </c>
      <c r="DE88" t="s">
        <v>329</v>
      </c>
      <c r="DF88" t="str">
        <f t="shared" si="28"/>
        <v>RUTLAND NORTHEAST SU - Otter Valley USD</v>
      </c>
      <c r="DG88">
        <v>36</v>
      </c>
      <c r="DH88" t="s">
        <v>18</v>
      </c>
      <c r="DI88" t="s">
        <v>19</v>
      </c>
      <c r="DJ88" t="str">
        <f t="shared" si="22"/>
        <v>SU036 RUTLAND NORTHEAST SU</v>
      </c>
      <c r="DK88" t="str">
        <f t="shared" si="23"/>
        <v>U053  Otter Valley USD</v>
      </c>
    </row>
    <row r="89" spans="1:115" ht="15.75" thickBot="1" x14ac:dyDescent="0.3">
      <c r="A89" s="5">
        <v>2025</v>
      </c>
      <c r="B89" s="12" t="str">
        <f t="shared" si="27"/>
        <v/>
      </c>
      <c r="C89" s="13"/>
      <c r="E89" s="80"/>
      <c r="F89" s="7"/>
      <c r="G89" s="23" t="str">
        <f t="shared" si="26"/>
        <v/>
      </c>
      <c r="H89" s="12"/>
      <c r="J89" s="56" t="str">
        <f>IFERROR(
IF(
INDEX(allorgs!C$3:C$999,MATCH($I89,allorgs!$B$3:$B$999,0))=0,
"",
INDEX(allorgs!C$3:C$999,MATCH($I89,allorgs!$B$3:$B$999,0))
),
"")</f>
        <v/>
      </c>
      <c r="K89" s="57" t="str">
        <f>IFERROR(
IF(
INDEX(allorgs!D$3:D$999,MATCH($I89,allorgs!$B$3:$B$999,0))=0,
"",
INDEX(allorgs!D$3:D$999,MATCH($I89,allorgs!$B$3:$B$999,0))
),
"")</f>
        <v/>
      </c>
      <c r="L89" s="57" t="str">
        <f>IFERROR(
IF(
INDEX(allorgs!E$3:E$999,MATCH($I89,allorgs!$B$3:$B$999,0))=0,
"",
INDEX(allorgs!E$3:E$999,MATCH($I89,allorgs!$B$3:$B$999,0))
),
"")</f>
        <v/>
      </c>
      <c r="M89" s="58" t="str">
        <f>IFERROR(
IF(
INDEX(allorgs!F$3:F$999,MATCH($I89,allorgs!$B$3:$B$999,0))=0,
"",
INDEX(allorgs!F$3:F$999,MATCH($I89,allorgs!$B$3:$B$999,0))
),
"")</f>
        <v/>
      </c>
      <c r="BU89" s="29" t="str">
        <f>ReceivingOrgs!D89&amp;ReceivingOrgs!H89</f>
        <v/>
      </c>
      <c r="BV89" t="str">
        <f t="shared" si="25"/>
        <v/>
      </c>
      <c r="BY89" t="s">
        <v>1980</v>
      </c>
      <c r="CV89" s="5">
        <f t="shared" si="24"/>
        <v>1</v>
      </c>
      <c r="CW89" s="5" t="str">
        <f t="shared" si="20"/>
        <v>1SU040</v>
      </c>
      <c r="CX89" t="s">
        <v>330</v>
      </c>
      <c r="CY89" t="s">
        <v>331</v>
      </c>
      <c r="CZ89" t="s">
        <v>332</v>
      </c>
      <c r="DA89" t="s">
        <v>333</v>
      </c>
      <c r="DB89" t="s">
        <v>332</v>
      </c>
      <c r="DC89" t="s">
        <v>333</v>
      </c>
      <c r="DD89" t="str">
        <f t="shared" si="21"/>
        <v>T173  Rutland City</v>
      </c>
      <c r="DE89" t="s">
        <v>334</v>
      </c>
      <c r="DF89" t="str">
        <f t="shared" si="28"/>
        <v>RUTLAND CITY SD - Rutland City</v>
      </c>
      <c r="DG89">
        <v>40</v>
      </c>
      <c r="DH89" t="s">
        <v>43</v>
      </c>
      <c r="DI89" t="s">
        <v>19</v>
      </c>
      <c r="DJ89" t="str">
        <f t="shared" si="22"/>
        <v>SU040 RUTLAND CITY SD</v>
      </c>
      <c r="DK89" t="str">
        <f t="shared" si="23"/>
        <v>T173  Rutland City</v>
      </c>
    </row>
    <row r="90" spans="1:115" ht="15.75" thickBot="1" x14ac:dyDescent="0.3">
      <c r="A90" s="5">
        <v>2025</v>
      </c>
      <c r="B90" s="12" t="str">
        <f t="shared" si="27"/>
        <v/>
      </c>
      <c r="C90" s="13"/>
      <c r="E90" s="80"/>
      <c r="F90" s="7"/>
      <c r="G90" s="23" t="str">
        <f t="shared" si="26"/>
        <v/>
      </c>
      <c r="H90" s="12"/>
      <c r="J90" s="56" t="str">
        <f>IFERROR(
IF(
INDEX(allorgs!C$3:C$999,MATCH($I90,allorgs!$B$3:$B$999,0))=0,
"",
INDEX(allorgs!C$3:C$999,MATCH($I90,allorgs!$B$3:$B$999,0))
),
"")</f>
        <v/>
      </c>
      <c r="K90" s="57" t="str">
        <f>IFERROR(
IF(
INDEX(allorgs!D$3:D$999,MATCH($I90,allorgs!$B$3:$B$999,0))=0,
"",
INDEX(allorgs!D$3:D$999,MATCH($I90,allorgs!$B$3:$B$999,0))
),
"")</f>
        <v/>
      </c>
      <c r="L90" s="57" t="str">
        <f>IFERROR(
IF(
INDEX(allorgs!E$3:E$999,MATCH($I90,allorgs!$B$3:$B$999,0))=0,
"",
INDEX(allorgs!E$3:E$999,MATCH($I90,allorgs!$B$3:$B$999,0))
),
"")</f>
        <v/>
      </c>
      <c r="M90" s="58" t="str">
        <f>IFERROR(
IF(
INDEX(allorgs!F$3:F$999,MATCH($I90,allorgs!$B$3:$B$999,0))=0,
"",
INDEX(allorgs!F$3:F$999,MATCH($I90,allorgs!$B$3:$B$999,0))
),
"")</f>
        <v/>
      </c>
      <c r="BU90" s="29" t="str">
        <f>ReceivingOrgs!D90&amp;ReceivingOrgs!H90</f>
        <v/>
      </c>
      <c r="BV90" t="str">
        <f t="shared" si="25"/>
        <v/>
      </c>
      <c r="BY90" t="s">
        <v>1981</v>
      </c>
      <c r="CV90" s="5">
        <f t="shared" si="24"/>
        <v>2</v>
      </c>
      <c r="CW90" s="5" t="str">
        <f t="shared" si="20"/>
        <v>2SU040</v>
      </c>
      <c r="CX90" t="s">
        <v>330</v>
      </c>
      <c r="CY90" t="s">
        <v>331</v>
      </c>
      <c r="CZ90" s="44" t="s">
        <v>2304</v>
      </c>
      <c r="DA90" s="46" t="s">
        <v>726</v>
      </c>
      <c r="DB90" s="44" t="s">
        <v>2304</v>
      </c>
      <c r="DC90" s="46" t="s">
        <v>726</v>
      </c>
      <c r="DD90" t="str">
        <f t="shared" si="21"/>
        <v>V013  Stafford Technical Center</v>
      </c>
      <c r="DJ90" t="str">
        <f t="shared" si="22"/>
        <v>SU040 RUTLAND CITY SD</v>
      </c>
      <c r="DK90" t="str">
        <f t="shared" si="23"/>
        <v>V013  Stafford Technical Center</v>
      </c>
    </row>
    <row r="91" spans="1:115" ht="15.75" thickBot="1" x14ac:dyDescent="0.3">
      <c r="A91" s="5">
        <v>2025</v>
      </c>
      <c r="B91" s="12" t="str">
        <f t="shared" si="27"/>
        <v/>
      </c>
      <c r="C91" s="13"/>
      <c r="E91" s="80"/>
      <c r="F91" s="7"/>
      <c r="G91" s="23" t="str">
        <f t="shared" si="26"/>
        <v/>
      </c>
      <c r="H91" s="12"/>
      <c r="J91" s="56" t="str">
        <f>IFERROR(
IF(
INDEX(allorgs!C$3:C$999,MATCH($I91,allorgs!$B$3:$B$999,0))=0,
"",
INDEX(allorgs!C$3:C$999,MATCH($I91,allorgs!$B$3:$B$999,0))
),
"")</f>
        <v/>
      </c>
      <c r="K91" s="57" t="str">
        <f>IFERROR(
IF(
INDEX(allorgs!D$3:D$999,MATCH($I91,allorgs!$B$3:$B$999,0))=0,
"",
INDEX(allorgs!D$3:D$999,MATCH($I91,allorgs!$B$3:$B$999,0))
),
"")</f>
        <v/>
      </c>
      <c r="L91" s="57" t="str">
        <f>IFERROR(
IF(
INDEX(allorgs!E$3:E$999,MATCH($I91,allorgs!$B$3:$B$999,0))=0,
"",
INDEX(allorgs!E$3:E$999,MATCH($I91,allorgs!$B$3:$B$999,0))
),
"")</f>
        <v/>
      </c>
      <c r="M91" s="58" t="str">
        <f>IFERROR(
IF(
INDEX(allorgs!F$3:F$999,MATCH($I91,allorgs!$B$3:$B$999,0))=0,
"",
INDEX(allorgs!F$3:F$999,MATCH($I91,allorgs!$B$3:$B$999,0))
),
"")</f>
        <v/>
      </c>
      <c r="BU91" s="29" t="str">
        <f>ReceivingOrgs!D91&amp;ReceivingOrgs!H91</f>
        <v/>
      </c>
      <c r="BV91" t="str">
        <f t="shared" si="25"/>
        <v/>
      </c>
      <c r="BY91" t="s">
        <v>1982</v>
      </c>
      <c r="CV91" s="5">
        <f t="shared" si="24"/>
        <v>1</v>
      </c>
      <c r="CW91" s="5" t="str">
        <f t="shared" si="20"/>
        <v>1SU042</v>
      </c>
      <c r="CX91" t="s">
        <v>335</v>
      </c>
      <c r="CY91" t="s">
        <v>336</v>
      </c>
      <c r="CZ91" t="s">
        <v>337</v>
      </c>
      <c r="DA91" t="s">
        <v>338</v>
      </c>
      <c r="DB91" t="s">
        <v>337</v>
      </c>
      <c r="DC91" t="s">
        <v>338</v>
      </c>
      <c r="DD91" t="str">
        <f t="shared" si="21"/>
        <v>U060  Harwood USD</v>
      </c>
      <c r="DE91" t="s">
        <v>339</v>
      </c>
      <c r="DF91" t="str">
        <f t="shared" ref="DF91:DF103" si="29">CY91&amp;" - "&amp;DC91</f>
        <v>HARWOOD SD - Harwood USD</v>
      </c>
      <c r="DG91">
        <v>42</v>
      </c>
      <c r="DH91" t="s">
        <v>18</v>
      </c>
      <c r="DI91" t="s">
        <v>19</v>
      </c>
      <c r="DJ91" t="str">
        <f t="shared" si="22"/>
        <v>SU042 HARWOOD SD</v>
      </c>
      <c r="DK91" t="str">
        <f t="shared" si="23"/>
        <v>U060  Harwood USD</v>
      </c>
    </row>
    <row r="92" spans="1:115" ht="15.75" thickBot="1" x14ac:dyDescent="0.3">
      <c r="A92" s="5">
        <v>2025</v>
      </c>
      <c r="B92" s="12" t="str">
        <f t="shared" si="27"/>
        <v/>
      </c>
      <c r="C92" s="13"/>
      <c r="E92" s="80"/>
      <c r="F92" s="7"/>
      <c r="G92" s="23" t="str">
        <f t="shared" si="26"/>
        <v/>
      </c>
      <c r="H92" s="12"/>
      <c r="J92" s="56" t="str">
        <f>IFERROR(
IF(
INDEX(allorgs!C$3:C$999,MATCH($I92,allorgs!$B$3:$B$999,0))=0,
"",
INDEX(allorgs!C$3:C$999,MATCH($I92,allorgs!$B$3:$B$999,0))
),
"")</f>
        <v/>
      </c>
      <c r="K92" s="57" t="str">
        <f>IFERROR(
IF(
INDEX(allorgs!D$3:D$999,MATCH($I92,allorgs!$B$3:$B$999,0))=0,
"",
INDEX(allorgs!D$3:D$999,MATCH($I92,allorgs!$B$3:$B$999,0))
),
"")</f>
        <v/>
      </c>
      <c r="L92" s="57" t="str">
        <f>IFERROR(
IF(
INDEX(allorgs!E$3:E$999,MATCH($I92,allorgs!$B$3:$B$999,0))=0,
"",
INDEX(allorgs!E$3:E$999,MATCH($I92,allorgs!$B$3:$B$999,0))
),
"")</f>
        <v/>
      </c>
      <c r="M92" s="58" t="str">
        <f>IFERROR(
IF(
INDEX(allorgs!F$3:F$999,MATCH($I92,allorgs!$B$3:$B$999,0))=0,
"",
INDEX(allorgs!F$3:F$999,MATCH($I92,allorgs!$B$3:$B$999,0))
),
"")</f>
        <v/>
      </c>
      <c r="BU92" s="29" t="str">
        <f>ReceivingOrgs!D92&amp;ReceivingOrgs!H92</f>
        <v/>
      </c>
      <c r="BV92" t="str">
        <f t="shared" si="25"/>
        <v/>
      </c>
      <c r="BY92" t="s">
        <v>1983</v>
      </c>
      <c r="CV92" s="5">
        <f t="shared" si="24"/>
        <v>1</v>
      </c>
      <c r="CW92" s="5" t="str">
        <f t="shared" si="20"/>
        <v>1SU046</v>
      </c>
      <c r="CX92" t="s">
        <v>340</v>
      </c>
      <c r="CY92" t="s">
        <v>341</v>
      </c>
      <c r="CZ92" t="s">
        <v>342</v>
      </c>
      <c r="DA92" t="s">
        <v>343</v>
      </c>
      <c r="DB92" t="s">
        <v>342</v>
      </c>
      <c r="DC92" t="s">
        <v>343</v>
      </c>
      <c r="DD92" t="str">
        <f t="shared" si="21"/>
        <v>T120  Marlboro</v>
      </c>
      <c r="DE92" t="s">
        <v>344</v>
      </c>
      <c r="DF92" t="str">
        <f t="shared" si="29"/>
        <v>WINDHAM CENTRAL SU - Marlboro</v>
      </c>
      <c r="DG92">
        <v>46</v>
      </c>
      <c r="DH92" t="s">
        <v>43</v>
      </c>
      <c r="DI92" t="s">
        <v>19</v>
      </c>
      <c r="DJ92" t="str">
        <f t="shared" si="22"/>
        <v>SU046 WINDHAM CENTRAL SU</v>
      </c>
      <c r="DK92" t="str">
        <f t="shared" si="23"/>
        <v>T120  Marlboro</v>
      </c>
    </row>
    <row r="93" spans="1:115" ht="15.75" thickBot="1" x14ac:dyDescent="0.3">
      <c r="A93" s="5">
        <v>2025</v>
      </c>
      <c r="B93" s="12" t="str">
        <f t="shared" si="27"/>
        <v/>
      </c>
      <c r="C93" s="13"/>
      <c r="E93" s="80"/>
      <c r="F93" s="7"/>
      <c r="G93" s="23" t="str">
        <f t="shared" si="26"/>
        <v/>
      </c>
      <c r="H93" s="12"/>
      <c r="J93" s="56" t="str">
        <f>IFERROR(
IF(
INDEX(allorgs!C$3:C$999,MATCH($I93,allorgs!$B$3:$B$999,0))=0,
"",
INDEX(allorgs!C$3:C$999,MATCH($I93,allorgs!$B$3:$B$999,0))
),
"")</f>
        <v/>
      </c>
      <c r="K93" s="57" t="str">
        <f>IFERROR(
IF(
INDEX(allorgs!D$3:D$999,MATCH($I93,allorgs!$B$3:$B$999,0))=0,
"",
INDEX(allorgs!D$3:D$999,MATCH($I93,allorgs!$B$3:$B$999,0))
),
"")</f>
        <v/>
      </c>
      <c r="L93" s="57" t="str">
        <f>IFERROR(
IF(
INDEX(allorgs!E$3:E$999,MATCH($I93,allorgs!$B$3:$B$999,0))=0,
"",
INDEX(allorgs!E$3:E$999,MATCH($I93,allorgs!$B$3:$B$999,0))
),
"")</f>
        <v/>
      </c>
      <c r="M93" s="58" t="str">
        <f>IFERROR(
IF(
INDEX(allorgs!F$3:F$999,MATCH($I93,allorgs!$B$3:$B$999,0))=0,
"",
INDEX(allorgs!F$3:F$999,MATCH($I93,allorgs!$B$3:$B$999,0))
),
"")</f>
        <v/>
      </c>
      <c r="BU93" s="29" t="str">
        <f>ReceivingOrgs!D93&amp;ReceivingOrgs!H93</f>
        <v/>
      </c>
      <c r="BV93" t="str">
        <f t="shared" si="25"/>
        <v/>
      </c>
      <c r="BY93" t="s">
        <v>1984</v>
      </c>
      <c r="CV93" s="5">
        <f t="shared" si="24"/>
        <v>2</v>
      </c>
      <c r="CW93" s="5" t="str">
        <f t="shared" si="20"/>
        <v>2SU046</v>
      </c>
      <c r="CX93" t="s">
        <v>340</v>
      </c>
      <c r="CY93" t="s">
        <v>341</v>
      </c>
      <c r="CZ93" t="s">
        <v>346</v>
      </c>
      <c r="DA93" t="s">
        <v>347</v>
      </c>
      <c r="DB93" t="s">
        <v>346</v>
      </c>
      <c r="DC93" t="s">
        <v>347</v>
      </c>
      <c r="DD93" t="str">
        <f t="shared" si="21"/>
        <v>T200  Stratton</v>
      </c>
      <c r="DE93" t="s">
        <v>348</v>
      </c>
      <c r="DF93" t="str">
        <f t="shared" si="29"/>
        <v>WINDHAM CENTRAL SU - Stratton</v>
      </c>
      <c r="DG93">
        <v>46</v>
      </c>
      <c r="DH93" t="s">
        <v>43</v>
      </c>
      <c r="DI93" t="s">
        <v>19</v>
      </c>
      <c r="DJ93" t="str">
        <f t="shared" si="22"/>
        <v>SU046 WINDHAM CENTRAL SU</v>
      </c>
      <c r="DK93" t="str">
        <f t="shared" si="23"/>
        <v>T200  Stratton</v>
      </c>
    </row>
    <row r="94" spans="1:115" ht="15.75" thickBot="1" x14ac:dyDescent="0.3">
      <c r="A94" s="5">
        <v>2025</v>
      </c>
      <c r="B94" s="12" t="str">
        <f t="shared" si="27"/>
        <v/>
      </c>
      <c r="C94" s="13"/>
      <c r="E94" s="80"/>
      <c r="F94" s="7"/>
      <c r="G94" s="23" t="str">
        <f t="shared" si="26"/>
        <v/>
      </c>
      <c r="H94" s="12"/>
      <c r="J94" s="56" t="str">
        <f>IFERROR(
IF(
INDEX(allorgs!C$3:C$999,MATCH($I94,allorgs!$B$3:$B$999,0))=0,
"",
INDEX(allorgs!C$3:C$999,MATCH($I94,allorgs!$B$3:$B$999,0))
),
"")</f>
        <v/>
      </c>
      <c r="K94" s="57" t="str">
        <f>IFERROR(
IF(
INDEX(allorgs!D$3:D$999,MATCH($I94,allorgs!$B$3:$B$999,0))=0,
"",
INDEX(allorgs!D$3:D$999,MATCH($I94,allorgs!$B$3:$B$999,0))
),
"")</f>
        <v/>
      </c>
      <c r="L94" s="57" t="str">
        <f>IFERROR(
IF(
INDEX(allorgs!E$3:E$999,MATCH($I94,allorgs!$B$3:$B$999,0))=0,
"",
INDEX(allorgs!E$3:E$999,MATCH($I94,allorgs!$B$3:$B$999,0))
),
"")</f>
        <v/>
      </c>
      <c r="M94" s="58" t="str">
        <f>IFERROR(
IF(
INDEX(allorgs!F$3:F$999,MATCH($I94,allorgs!$B$3:$B$999,0))=0,
"",
INDEX(allorgs!F$3:F$999,MATCH($I94,allorgs!$B$3:$B$999,0))
),
"")</f>
        <v/>
      </c>
      <c r="BU94" s="29" t="str">
        <f>ReceivingOrgs!D94&amp;ReceivingOrgs!H94</f>
        <v/>
      </c>
      <c r="BV94" t="str">
        <f t="shared" si="25"/>
        <v/>
      </c>
      <c r="BY94" t="s">
        <v>1985</v>
      </c>
      <c r="CV94" s="5">
        <f t="shared" si="24"/>
        <v>3</v>
      </c>
      <c r="CW94" s="5" t="str">
        <f t="shared" si="20"/>
        <v>3SU046</v>
      </c>
      <c r="CX94" t="s">
        <v>340</v>
      </c>
      <c r="CY94" t="s">
        <v>341</v>
      </c>
      <c r="CZ94" t="s">
        <v>349</v>
      </c>
      <c r="DA94" t="s">
        <v>345</v>
      </c>
      <c r="DB94" t="s">
        <v>349</v>
      </c>
      <c r="DC94" t="s">
        <v>345</v>
      </c>
      <c r="DD94" t="str">
        <f t="shared" si="21"/>
        <v>T246  Windham</v>
      </c>
      <c r="DE94" t="s">
        <v>350</v>
      </c>
      <c r="DF94" t="str">
        <f t="shared" si="29"/>
        <v>WINDHAM CENTRAL SU - Windham</v>
      </c>
      <c r="DG94">
        <v>46</v>
      </c>
      <c r="DH94" t="s">
        <v>43</v>
      </c>
      <c r="DI94" t="s">
        <v>19</v>
      </c>
      <c r="DJ94" t="str">
        <f t="shared" si="22"/>
        <v>SU046 WINDHAM CENTRAL SU</v>
      </c>
      <c r="DK94" t="str">
        <f t="shared" si="23"/>
        <v>T246  Windham</v>
      </c>
    </row>
    <row r="95" spans="1:115" ht="15.75" thickBot="1" x14ac:dyDescent="0.3">
      <c r="A95" s="5">
        <v>2025</v>
      </c>
      <c r="B95" s="12" t="str">
        <f t="shared" si="27"/>
        <v/>
      </c>
      <c r="C95" s="13"/>
      <c r="E95" s="80"/>
      <c r="F95" s="7"/>
      <c r="G95" s="23" t="str">
        <f t="shared" si="26"/>
        <v/>
      </c>
      <c r="H95" s="12"/>
      <c r="J95" s="56" t="str">
        <f>IFERROR(
IF(
INDEX(allorgs!C$3:C$999,MATCH($I95,allorgs!$B$3:$B$999,0))=0,
"",
INDEX(allorgs!C$3:C$999,MATCH($I95,allorgs!$B$3:$B$999,0))
),
"")</f>
        <v/>
      </c>
      <c r="K95" s="57" t="str">
        <f>IFERROR(
IF(
INDEX(allorgs!D$3:D$999,MATCH($I95,allorgs!$B$3:$B$999,0))=0,
"",
INDEX(allorgs!D$3:D$999,MATCH($I95,allorgs!$B$3:$B$999,0))
),
"")</f>
        <v/>
      </c>
      <c r="L95" s="57" t="str">
        <f>IFERROR(
IF(
INDEX(allorgs!E$3:E$999,MATCH($I95,allorgs!$B$3:$B$999,0))=0,
"",
INDEX(allorgs!E$3:E$999,MATCH($I95,allorgs!$B$3:$B$999,0))
),
"")</f>
        <v/>
      </c>
      <c r="M95" s="58" t="str">
        <f>IFERROR(
IF(
INDEX(allorgs!F$3:F$999,MATCH($I95,allorgs!$B$3:$B$999,0))=0,
"",
INDEX(allorgs!F$3:F$999,MATCH($I95,allorgs!$B$3:$B$999,0))
),
"")</f>
        <v/>
      </c>
      <c r="BU95" s="29" t="str">
        <f>ReceivingOrgs!D95&amp;ReceivingOrgs!H95</f>
        <v/>
      </c>
      <c r="BV95" t="str">
        <f t="shared" si="25"/>
        <v/>
      </c>
      <c r="BY95" t="s">
        <v>1986</v>
      </c>
      <c r="CV95" s="5">
        <f t="shared" si="24"/>
        <v>4</v>
      </c>
      <c r="CW95" s="5" t="str">
        <f t="shared" si="20"/>
        <v>4SU046</v>
      </c>
      <c r="CX95" t="s">
        <v>340</v>
      </c>
      <c r="CY95" t="s">
        <v>341</v>
      </c>
      <c r="CZ95" t="s">
        <v>351</v>
      </c>
      <c r="DA95" t="s">
        <v>352</v>
      </c>
      <c r="DB95" t="s">
        <v>351</v>
      </c>
      <c r="DC95" t="s">
        <v>352</v>
      </c>
      <c r="DD95" t="str">
        <f t="shared" si="21"/>
        <v>U072A  West River MUED</v>
      </c>
      <c r="DE95" t="s">
        <v>353</v>
      </c>
      <c r="DF95" t="str">
        <f t="shared" si="29"/>
        <v>WINDHAM CENTRAL SU - West River MUED</v>
      </c>
      <c r="DG95">
        <v>46</v>
      </c>
      <c r="DH95" t="s">
        <v>18</v>
      </c>
      <c r="DI95" t="s">
        <v>19</v>
      </c>
      <c r="DJ95" t="str">
        <f t="shared" si="22"/>
        <v>SU046 WINDHAM CENTRAL SU</v>
      </c>
      <c r="DK95" t="str">
        <f t="shared" si="23"/>
        <v>U072A  West River MUED</v>
      </c>
    </row>
    <row r="96" spans="1:115" ht="15.75" thickBot="1" x14ac:dyDescent="0.3">
      <c r="A96" s="5">
        <v>2025</v>
      </c>
      <c r="B96" s="12" t="str">
        <f t="shared" si="27"/>
        <v/>
      </c>
      <c r="C96" s="13"/>
      <c r="E96" s="80"/>
      <c r="F96" s="7"/>
      <c r="G96" s="23" t="str">
        <f t="shared" si="26"/>
        <v/>
      </c>
      <c r="H96" s="12"/>
      <c r="J96" s="56" t="str">
        <f>IFERROR(
IF(
INDEX(allorgs!C$3:C$999,MATCH($I96,allorgs!$B$3:$B$999,0))=0,
"",
INDEX(allorgs!C$3:C$999,MATCH($I96,allorgs!$B$3:$B$999,0))
),
"")</f>
        <v/>
      </c>
      <c r="K96" s="57" t="str">
        <f>IFERROR(
IF(
INDEX(allorgs!D$3:D$999,MATCH($I96,allorgs!$B$3:$B$999,0))=0,
"",
INDEX(allorgs!D$3:D$999,MATCH($I96,allorgs!$B$3:$B$999,0))
),
"")</f>
        <v/>
      </c>
      <c r="L96" s="57" t="str">
        <f>IFERROR(
IF(
INDEX(allorgs!E$3:E$999,MATCH($I96,allorgs!$B$3:$B$999,0))=0,
"",
INDEX(allorgs!E$3:E$999,MATCH($I96,allorgs!$B$3:$B$999,0))
),
"")</f>
        <v/>
      </c>
      <c r="M96" s="58" t="str">
        <f>IFERROR(
IF(
INDEX(allorgs!F$3:F$999,MATCH($I96,allorgs!$B$3:$B$999,0))=0,
"",
INDEX(allorgs!F$3:F$999,MATCH($I96,allorgs!$B$3:$B$999,0))
),
"")</f>
        <v/>
      </c>
      <c r="BU96" s="29" t="str">
        <f>ReceivingOrgs!D96&amp;ReceivingOrgs!H96</f>
        <v/>
      </c>
      <c r="BV96" t="str">
        <f t="shared" si="25"/>
        <v/>
      </c>
      <c r="BY96" t="s">
        <v>1987</v>
      </c>
      <c r="CV96" s="5">
        <f t="shared" si="24"/>
        <v>5</v>
      </c>
      <c r="CW96" s="5" t="str">
        <f t="shared" si="20"/>
        <v>5SU046</v>
      </c>
      <c r="CX96" t="s">
        <v>340</v>
      </c>
      <c r="CY96" t="s">
        <v>341</v>
      </c>
      <c r="CZ96" t="s">
        <v>354</v>
      </c>
      <c r="DA96" t="s">
        <v>355</v>
      </c>
      <c r="DB96" t="s">
        <v>354</v>
      </c>
      <c r="DC96" t="s">
        <v>355</v>
      </c>
      <c r="DD96" t="str">
        <f t="shared" si="21"/>
        <v>U072B  West River UED</v>
      </c>
      <c r="DE96" t="s">
        <v>356</v>
      </c>
      <c r="DF96" t="str">
        <f t="shared" si="29"/>
        <v>WINDHAM CENTRAL SU - West River UED</v>
      </c>
      <c r="DG96">
        <v>46</v>
      </c>
      <c r="DH96" t="s">
        <v>18</v>
      </c>
      <c r="DI96" t="s">
        <v>19</v>
      </c>
      <c r="DJ96" t="str">
        <f t="shared" si="22"/>
        <v>SU046 WINDHAM CENTRAL SU</v>
      </c>
      <c r="DK96" t="str">
        <f t="shared" si="23"/>
        <v>U072B  West River UED</v>
      </c>
    </row>
    <row r="97" spans="1:115" ht="15.75" thickBot="1" x14ac:dyDescent="0.3">
      <c r="A97" s="5">
        <v>2025</v>
      </c>
      <c r="B97" s="12" t="str">
        <f t="shared" si="27"/>
        <v/>
      </c>
      <c r="C97" s="13"/>
      <c r="E97" s="80"/>
      <c r="F97" s="7"/>
      <c r="G97" s="23" t="str">
        <f t="shared" si="26"/>
        <v/>
      </c>
      <c r="H97" s="12"/>
      <c r="J97" s="56" t="str">
        <f>IFERROR(
IF(
INDEX(allorgs!C$3:C$999,MATCH($I97,allorgs!$B$3:$B$999,0))=0,
"",
INDEX(allorgs!C$3:C$999,MATCH($I97,allorgs!$B$3:$B$999,0))
),
"")</f>
        <v/>
      </c>
      <c r="K97" s="57" t="str">
        <f>IFERROR(
IF(
INDEX(allorgs!D$3:D$999,MATCH($I97,allorgs!$B$3:$B$999,0))=0,
"",
INDEX(allorgs!D$3:D$999,MATCH($I97,allorgs!$B$3:$B$999,0))
),
"")</f>
        <v/>
      </c>
      <c r="L97" s="57" t="str">
        <f>IFERROR(
IF(
INDEX(allorgs!E$3:E$999,MATCH($I97,allorgs!$B$3:$B$999,0))=0,
"",
INDEX(allorgs!E$3:E$999,MATCH($I97,allorgs!$B$3:$B$999,0))
),
"")</f>
        <v/>
      </c>
      <c r="M97" s="58" t="str">
        <f>IFERROR(
IF(
INDEX(allorgs!F$3:F$999,MATCH($I97,allorgs!$B$3:$B$999,0))=0,
"",
INDEX(allorgs!F$3:F$999,MATCH($I97,allorgs!$B$3:$B$999,0))
),
"")</f>
        <v/>
      </c>
      <c r="BU97" s="29" t="str">
        <f>ReceivingOrgs!D97&amp;ReceivingOrgs!H97</f>
        <v/>
      </c>
      <c r="BV97" t="str">
        <f t="shared" si="25"/>
        <v/>
      </c>
      <c r="BY97" t="s">
        <v>1988</v>
      </c>
      <c r="CV97" s="5">
        <f t="shared" si="24"/>
        <v>6</v>
      </c>
      <c r="CW97" s="5" t="str">
        <f t="shared" si="20"/>
        <v>6SU046</v>
      </c>
      <c r="CX97" t="s">
        <v>340</v>
      </c>
      <c r="CY97" t="s">
        <v>341</v>
      </c>
      <c r="CZ97" t="s">
        <v>357</v>
      </c>
      <c r="DA97" t="s">
        <v>358</v>
      </c>
      <c r="DB97" t="s">
        <v>357</v>
      </c>
      <c r="DC97" t="s">
        <v>358</v>
      </c>
      <c r="DD97" t="str">
        <f t="shared" si="21"/>
        <v>U073  River Valleys USD</v>
      </c>
      <c r="DE97" t="s">
        <v>359</v>
      </c>
      <c r="DF97" t="str">
        <f t="shared" si="29"/>
        <v>WINDHAM CENTRAL SU - River Valleys USD</v>
      </c>
      <c r="DG97">
        <v>46</v>
      </c>
      <c r="DH97" t="s">
        <v>18</v>
      </c>
      <c r="DI97" t="s">
        <v>19</v>
      </c>
      <c r="DJ97" t="str">
        <f t="shared" si="22"/>
        <v>SU046 WINDHAM CENTRAL SU</v>
      </c>
      <c r="DK97" t="str">
        <f t="shared" si="23"/>
        <v>U073  River Valleys USD</v>
      </c>
    </row>
    <row r="98" spans="1:115" ht="15.75" thickBot="1" x14ac:dyDescent="0.3">
      <c r="A98" s="5">
        <v>2025</v>
      </c>
      <c r="B98" s="12" t="str">
        <f t="shared" si="27"/>
        <v/>
      </c>
      <c r="C98" s="13"/>
      <c r="E98" s="80"/>
      <c r="F98" s="7"/>
      <c r="G98" s="23" t="str">
        <f t="shared" si="26"/>
        <v/>
      </c>
      <c r="H98" s="12"/>
      <c r="J98" s="56" t="str">
        <f>IFERROR(
IF(
INDEX(allorgs!C$3:C$999,MATCH($I98,allorgs!$B$3:$B$999,0))=0,
"",
INDEX(allorgs!C$3:C$999,MATCH($I98,allorgs!$B$3:$B$999,0))
),
"")</f>
        <v/>
      </c>
      <c r="K98" s="57" t="str">
        <f>IFERROR(
IF(
INDEX(allorgs!D$3:D$999,MATCH($I98,allorgs!$B$3:$B$999,0))=0,
"",
INDEX(allorgs!D$3:D$999,MATCH($I98,allorgs!$B$3:$B$999,0))
),
"")</f>
        <v/>
      </c>
      <c r="L98" s="57" t="str">
        <f>IFERROR(
IF(
INDEX(allorgs!E$3:E$999,MATCH($I98,allorgs!$B$3:$B$999,0))=0,
"",
INDEX(allorgs!E$3:E$999,MATCH($I98,allorgs!$B$3:$B$999,0))
),
"")</f>
        <v/>
      </c>
      <c r="M98" s="58" t="str">
        <f>IFERROR(
IF(
INDEX(allorgs!F$3:F$999,MATCH($I98,allorgs!$B$3:$B$999,0))=0,
"",
INDEX(allorgs!F$3:F$999,MATCH($I98,allorgs!$B$3:$B$999,0))
),
"")</f>
        <v/>
      </c>
      <c r="BU98" s="29" t="str">
        <f>ReceivingOrgs!D98&amp;ReceivingOrgs!H98</f>
        <v/>
      </c>
      <c r="BV98" t="str">
        <f t="shared" si="25"/>
        <v/>
      </c>
      <c r="BY98" t="s">
        <v>1989</v>
      </c>
      <c r="CV98" s="5">
        <f t="shared" si="24"/>
        <v>1</v>
      </c>
      <c r="CW98" s="5" t="str">
        <f t="shared" ref="CW98:CW129" si="30">CV98&amp;CX98</f>
        <v>1SU047</v>
      </c>
      <c r="CX98" t="s">
        <v>360</v>
      </c>
      <c r="CY98" t="s">
        <v>361</v>
      </c>
      <c r="CZ98" t="s">
        <v>362</v>
      </c>
      <c r="DA98" t="s">
        <v>363</v>
      </c>
      <c r="DB98" t="s">
        <v>362</v>
      </c>
      <c r="DC98" t="s">
        <v>363</v>
      </c>
      <c r="DD98" t="str">
        <f t="shared" ref="DD98:DD129" si="31">DB98&amp;"  "&amp;DC98</f>
        <v>T169  Rockingham</v>
      </c>
      <c r="DE98" t="s">
        <v>364</v>
      </c>
      <c r="DF98" t="str">
        <f t="shared" si="29"/>
        <v>WINDHAM NORTHEAST SU - Rockingham</v>
      </c>
      <c r="DG98">
        <v>47</v>
      </c>
      <c r="DH98" t="s">
        <v>43</v>
      </c>
      <c r="DI98" t="s">
        <v>19</v>
      </c>
      <c r="DJ98" t="str">
        <f t="shared" ref="DJ98:DJ129" si="32">CX98&amp;" "&amp;CY98</f>
        <v>SU047 WINDHAM NORTHEAST SU</v>
      </c>
      <c r="DK98" t="str">
        <f t="shared" ref="DK98:DK129" si="33">DB98&amp;"  "&amp;DC98</f>
        <v>T169  Rockingham</v>
      </c>
    </row>
    <row r="99" spans="1:115" ht="15.75" thickBot="1" x14ac:dyDescent="0.3">
      <c r="A99" s="5">
        <v>2025</v>
      </c>
      <c r="B99" s="12" t="str">
        <f t="shared" si="27"/>
        <v/>
      </c>
      <c r="C99" s="13"/>
      <c r="E99" s="80"/>
      <c r="F99" s="7"/>
      <c r="G99" s="23" t="str">
        <f t="shared" si="26"/>
        <v/>
      </c>
      <c r="H99" s="12"/>
      <c r="J99" s="56" t="str">
        <f>IFERROR(
IF(
INDEX(allorgs!C$3:C$999,MATCH($I99,allorgs!$B$3:$B$999,0))=0,
"",
INDEX(allorgs!C$3:C$999,MATCH($I99,allorgs!$B$3:$B$999,0))
),
"")</f>
        <v/>
      </c>
      <c r="K99" s="57" t="str">
        <f>IFERROR(
IF(
INDEX(allorgs!D$3:D$999,MATCH($I99,allorgs!$B$3:$B$999,0))=0,
"",
INDEX(allorgs!D$3:D$999,MATCH($I99,allorgs!$B$3:$B$999,0))
),
"")</f>
        <v/>
      </c>
      <c r="L99" s="57" t="str">
        <f>IFERROR(
IF(
INDEX(allorgs!E$3:E$999,MATCH($I99,allorgs!$B$3:$B$999,0))=0,
"",
INDEX(allorgs!E$3:E$999,MATCH($I99,allorgs!$B$3:$B$999,0))
),
"")</f>
        <v/>
      </c>
      <c r="M99" s="58" t="str">
        <f>IFERROR(
IF(
INDEX(allorgs!F$3:F$999,MATCH($I99,allorgs!$B$3:$B$999,0))=0,
"",
INDEX(allorgs!F$3:F$999,MATCH($I99,allorgs!$B$3:$B$999,0))
),
"")</f>
        <v/>
      </c>
      <c r="BU99" s="29" t="str">
        <f>ReceivingOrgs!D99&amp;ReceivingOrgs!H99</f>
        <v/>
      </c>
      <c r="BV99" t="str">
        <f t="shared" si="25"/>
        <v/>
      </c>
      <c r="BY99" t="s">
        <v>1990</v>
      </c>
      <c r="CV99" s="5">
        <f t="shared" ref="CV99:CV130" si="34">IF(CX99=CX98,CV98+1,1)</f>
        <v>2</v>
      </c>
      <c r="CW99" s="5" t="str">
        <f t="shared" si="30"/>
        <v>2SU047</v>
      </c>
      <c r="CX99" t="s">
        <v>360</v>
      </c>
      <c r="CY99" t="s">
        <v>361</v>
      </c>
      <c r="CZ99" t="s">
        <v>365</v>
      </c>
      <c r="DA99" t="s">
        <v>366</v>
      </c>
      <c r="DB99" t="s">
        <v>365</v>
      </c>
      <c r="DC99" t="s">
        <v>366</v>
      </c>
      <c r="DD99" t="str">
        <f t="shared" si="31"/>
        <v>T234  Westminster</v>
      </c>
      <c r="DE99" t="s">
        <v>367</v>
      </c>
      <c r="DF99" t="str">
        <f t="shared" si="29"/>
        <v>WINDHAM NORTHEAST SU - Westminster</v>
      </c>
      <c r="DG99">
        <v>47</v>
      </c>
      <c r="DH99" t="s">
        <v>43</v>
      </c>
      <c r="DI99" t="s">
        <v>19</v>
      </c>
      <c r="DJ99" t="str">
        <f t="shared" si="32"/>
        <v>SU047 WINDHAM NORTHEAST SU</v>
      </c>
      <c r="DK99" t="str">
        <f t="shared" si="33"/>
        <v>T234  Westminster</v>
      </c>
    </row>
    <row r="100" spans="1:115" ht="15.75" thickBot="1" x14ac:dyDescent="0.3">
      <c r="A100" s="5">
        <v>2025</v>
      </c>
      <c r="B100" s="12" t="str">
        <f t="shared" si="27"/>
        <v/>
      </c>
      <c r="C100" s="13"/>
      <c r="E100" s="80"/>
      <c r="F100" s="7"/>
      <c r="G100" s="23" t="str">
        <f t="shared" si="26"/>
        <v/>
      </c>
      <c r="H100" s="12"/>
      <c r="J100" s="56" t="str">
        <f>IFERROR(
IF(
INDEX(allorgs!C$3:C$999,MATCH($I100,allorgs!$B$3:$B$999,0))=0,
"",
INDEX(allorgs!C$3:C$999,MATCH($I100,allorgs!$B$3:$B$999,0))
),
"")</f>
        <v/>
      </c>
      <c r="K100" s="57" t="str">
        <f>IFERROR(
IF(
INDEX(allorgs!D$3:D$999,MATCH($I100,allorgs!$B$3:$B$999,0))=0,
"",
INDEX(allorgs!D$3:D$999,MATCH($I100,allorgs!$B$3:$B$999,0))
),
"")</f>
        <v/>
      </c>
      <c r="L100" s="57" t="str">
        <f>IFERROR(
IF(
INDEX(allorgs!E$3:E$999,MATCH($I100,allorgs!$B$3:$B$999,0))=0,
"",
INDEX(allorgs!E$3:E$999,MATCH($I100,allorgs!$B$3:$B$999,0))
),
"")</f>
        <v/>
      </c>
      <c r="M100" s="58" t="str">
        <f>IFERROR(
IF(
INDEX(allorgs!F$3:F$999,MATCH($I100,allorgs!$B$3:$B$999,0))=0,
"",
INDEX(allorgs!F$3:F$999,MATCH($I100,allorgs!$B$3:$B$999,0))
),
"")</f>
        <v/>
      </c>
      <c r="BU100" s="29" t="str">
        <f>ReceivingOrgs!D100&amp;ReceivingOrgs!H100</f>
        <v/>
      </c>
      <c r="BV100" t="str">
        <f t="shared" ref="BV100:BV102" si="35">IFERROR(INDEX($BS$2:$BS$13,MATCH(BU100,$BR$2:$BR$13,0)),"")</f>
        <v/>
      </c>
      <c r="BY100" t="s">
        <v>1991</v>
      </c>
      <c r="CV100" s="5">
        <f t="shared" si="34"/>
        <v>3</v>
      </c>
      <c r="CW100" s="5" t="str">
        <f t="shared" si="30"/>
        <v>3SU047</v>
      </c>
      <c r="CX100" t="s">
        <v>360</v>
      </c>
      <c r="CY100" t="s">
        <v>361</v>
      </c>
      <c r="CZ100" t="s">
        <v>368</v>
      </c>
      <c r="DA100" t="s">
        <v>369</v>
      </c>
      <c r="DB100" t="s">
        <v>368</v>
      </c>
      <c r="DC100" t="s">
        <v>369</v>
      </c>
      <c r="DD100" t="str">
        <f t="shared" si="31"/>
        <v>U027  Bellows Falls UHSD</v>
      </c>
      <c r="DE100" t="s">
        <v>370</v>
      </c>
      <c r="DF100" t="str">
        <f t="shared" si="29"/>
        <v>WINDHAM NORTHEAST SU - Bellows Falls UHSD</v>
      </c>
      <c r="DG100">
        <v>47</v>
      </c>
      <c r="DH100" t="s">
        <v>18</v>
      </c>
      <c r="DI100" t="s">
        <v>19</v>
      </c>
      <c r="DJ100" t="str">
        <f t="shared" si="32"/>
        <v>SU047 WINDHAM NORTHEAST SU</v>
      </c>
      <c r="DK100" t="str">
        <f t="shared" si="33"/>
        <v>U027  Bellows Falls UHSD</v>
      </c>
    </row>
    <row r="101" spans="1:115" ht="15.75" thickBot="1" x14ac:dyDescent="0.3">
      <c r="A101" s="5">
        <v>2025</v>
      </c>
      <c r="B101" s="12" t="str">
        <f t="shared" si="27"/>
        <v/>
      </c>
      <c r="C101" s="13"/>
      <c r="E101" s="80"/>
      <c r="F101" s="7"/>
      <c r="G101" s="23" t="str">
        <f t="shared" si="26"/>
        <v/>
      </c>
      <c r="H101" s="12"/>
      <c r="J101" s="56" t="str">
        <f>IFERROR(
IF(
INDEX(allorgs!C$3:C$999,MATCH($I101,allorgs!$B$3:$B$999,0))=0,
"",
INDEX(allorgs!C$3:C$999,MATCH($I101,allorgs!$B$3:$B$999,0))
),
"")</f>
        <v/>
      </c>
      <c r="K101" s="57" t="str">
        <f>IFERROR(
IF(
INDEX(allorgs!D$3:D$999,MATCH($I101,allorgs!$B$3:$B$999,0))=0,
"",
INDEX(allorgs!D$3:D$999,MATCH($I101,allorgs!$B$3:$B$999,0))
),
"")</f>
        <v/>
      </c>
      <c r="L101" s="57" t="str">
        <f>IFERROR(
IF(
INDEX(allorgs!E$3:E$999,MATCH($I101,allorgs!$B$3:$B$999,0))=0,
"",
INDEX(allorgs!E$3:E$999,MATCH($I101,allorgs!$B$3:$B$999,0))
),
"")</f>
        <v/>
      </c>
      <c r="M101" s="58" t="str">
        <f>IFERROR(
IF(
INDEX(allorgs!F$3:F$999,MATCH($I101,allorgs!$B$3:$B$999,0))=0,
"",
INDEX(allorgs!F$3:F$999,MATCH($I101,allorgs!$B$3:$B$999,0))
),
"")</f>
        <v/>
      </c>
      <c r="BU101" s="29" t="str">
        <f>ReceivingOrgs!D101&amp;ReceivingOrgs!H101</f>
        <v/>
      </c>
      <c r="BV101" t="str">
        <f t="shared" si="35"/>
        <v/>
      </c>
      <c r="BY101" t="s">
        <v>1992</v>
      </c>
      <c r="CV101" s="5">
        <f t="shared" si="34"/>
        <v>4</v>
      </c>
      <c r="CW101" s="5" t="str">
        <f t="shared" si="30"/>
        <v>4SU047</v>
      </c>
      <c r="CX101" t="s">
        <v>360</v>
      </c>
      <c r="CY101" t="s">
        <v>361</v>
      </c>
      <c r="CZ101" t="s">
        <v>371</v>
      </c>
      <c r="DA101" t="s">
        <v>372</v>
      </c>
      <c r="DB101" t="s">
        <v>371</v>
      </c>
      <c r="DC101" t="s">
        <v>372</v>
      </c>
      <c r="DD101" t="str">
        <f t="shared" si="31"/>
        <v>U095  Athens Grafton SD</v>
      </c>
      <c r="DE101" t="s">
        <v>373</v>
      </c>
      <c r="DF101" t="str">
        <f t="shared" si="29"/>
        <v>WINDHAM NORTHEAST SU - Athens Grafton SD</v>
      </c>
      <c r="DG101">
        <v>47</v>
      </c>
      <c r="DH101" t="s">
        <v>18</v>
      </c>
      <c r="DI101" t="s">
        <v>19</v>
      </c>
      <c r="DJ101" t="str">
        <f t="shared" si="32"/>
        <v>SU047 WINDHAM NORTHEAST SU</v>
      </c>
      <c r="DK101" t="str">
        <f t="shared" si="33"/>
        <v>U095  Athens Grafton SD</v>
      </c>
    </row>
    <row r="102" spans="1:115" ht="15.75" thickBot="1" x14ac:dyDescent="0.3">
      <c r="A102" s="5">
        <v>2025</v>
      </c>
      <c r="B102" s="12" t="str">
        <f t="shared" si="27"/>
        <v/>
      </c>
      <c r="C102" s="13"/>
      <c r="E102" s="80"/>
      <c r="F102" s="7"/>
      <c r="G102" s="23" t="str">
        <f t="shared" si="26"/>
        <v/>
      </c>
      <c r="H102" s="12"/>
      <c r="J102" s="56" t="str">
        <f>IFERROR(
IF(
INDEX(allorgs!C$3:C$999,MATCH($I102,allorgs!$B$3:$B$999,0))=0,
"",
INDEX(allorgs!C$3:C$999,MATCH($I102,allorgs!$B$3:$B$999,0))
),
"")</f>
        <v/>
      </c>
      <c r="K102" s="57" t="str">
        <f>IFERROR(
IF(
INDEX(allorgs!D$3:D$999,MATCH($I102,allorgs!$B$3:$B$999,0))=0,
"",
INDEX(allorgs!D$3:D$999,MATCH($I102,allorgs!$B$3:$B$999,0))
),
"")</f>
        <v/>
      </c>
      <c r="L102" s="57" t="str">
        <f>IFERROR(
IF(
INDEX(allorgs!E$3:E$999,MATCH($I102,allorgs!$B$3:$B$999,0))=0,
"",
INDEX(allorgs!E$3:E$999,MATCH($I102,allorgs!$B$3:$B$999,0))
),
"")</f>
        <v/>
      </c>
      <c r="M102" s="58" t="str">
        <f>IFERROR(
IF(
INDEX(allorgs!F$3:F$999,MATCH($I102,allorgs!$B$3:$B$999,0))=0,
"",
INDEX(allorgs!F$3:F$999,MATCH($I102,allorgs!$B$3:$B$999,0))
),
"")</f>
        <v/>
      </c>
      <c r="BU102" s="29" t="str">
        <f>ReceivingOrgs!D102&amp;ReceivingOrgs!H102</f>
        <v/>
      </c>
      <c r="BV102" t="str">
        <f t="shared" si="35"/>
        <v/>
      </c>
      <c r="BY102" t="s">
        <v>1993</v>
      </c>
      <c r="CV102" s="5">
        <f t="shared" si="34"/>
        <v>1</v>
      </c>
      <c r="CW102" s="5" t="str">
        <f t="shared" si="30"/>
        <v>1SU048</v>
      </c>
      <c r="CX102" t="s">
        <v>374</v>
      </c>
      <c r="CY102" t="s">
        <v>375</v>
      </c>
      <c r="CZ102" t="s">
        <v>376</v>
      </c>
      <c r="DA102" t="s">
        <v>377</v>
      </c>
      <c r="DB102" t="s">
        <v>376</v>
      </c>
      <c r="DC102" t="s">
        <v>377</v>
      </c>
      <c r="DD102" t="str">
        <f t="shared" si="31"/>
        <v>T214  Vernon</v>
      </c>
      <c r="DE102" t="s">
        <v>378</v>
      </c>
      <c r="DF102" t="str">
        <f t="shared" si="29"/>
        <v>WINDHAM SOUTHEAST SU - Vernon</v>
      </c>
      <c r="DG102">
        <v>48</v>
      </c>
      <c r="DH102" t="s">
        <v>43</v>
      </c>
      <c r="DI102" t="s">
        <v>19</v>
      </c>
      <c r="DJ102" t="str">
        <f t="shared" si="32"/>
        <v>SU048 WINDHAM SOUTHEAST SU</v>
      </c>
      <c r="DK102" t="str">
        <f t="shared" si="33"/>
        <v>T214  Vernon</v>
      </c>
    </row>
    <row r="103" spans="1:115" x14ac:dyDescent="0.25">
      <c r="A103" s="4" t="s">
        <v>575</v>
      </c>
      <c r="B103" s="40" t="s">
        <v>575</v>
      </c>
      <c r="C103" s="41" t="s">
        <v>575</v>
      </c>
      <c r="D103" s="4" t="s">
        <v>575</v>
      </c>
      <c r="E103" s="4" t="s">
        <v>575</v>
      </c>
      <c r="F103" s="4" t="s">
        <v>575</v>
      </c>
      <c r="G103" s="24" t="s">
        <v>575</v>
      </c>
      <c r="H103" s="40" t="s">
        <v>575</v>
      </c>
      <c r="I103" s="4" t="s">
        <v>575</v>
      </c>
      <c r="J103" s="40" t="s">
        <v>575</v>
      </c>
      <c r="K103" s="4" t="s">
        <v>575</v>
      </c>
      <c r="L103" s="4" t="s">
        <v>575</v>
      </c>
      <c r="M103" s="41" t="s">
        <v>575</v>
      </c>
      <c r="N103" s="4" t="s">
        <v>575</v>
      </c>
      <c r="O103" s="4" t="s">
        <v>575</v>
      </c>
      <c r="P103" s="4" t="s">
        <v>575</v>
      </c>
      <c r="Q103" s="4" t="s">
        <v>575</v>
      </c>
      <c r="R103" s="4" t="s">
        <v>575</v>
      </c>
      <c r="S103" s="4" t="s">
        <v>575</v>
      </c>
      <c r="T103" s="4" t="s">
        <v>575</v>
      </c>
      <c r="U103" s="4" t="s">
        <v>575</v>
      </c>
      <c r="V103" s="4" t="s">
        <v>575</v>
      </c>
      <c r="BY103" t="s">
        <v>1994</v>
      </c>
      <c r="CV103" s="5">
        <f t="shared" si="34"/>
        <v>2</v>
      </c>
      <c r="CW103" s="5" t="str">
        <f t="shared" si="30"/>
        <v>2SU048</v>
      </c>
      <c r="CX103" t="s">
        <v>374</v>
      </c>
      <c r="CY103" t="s">
        <v>375</v>
      </c>
      <c r="CZ103" t="s">
        <v>379</v>
      </c>
      <c r="DA103" t="s">
        <v>380</v>
      </c>
      <c r="DB103" t="s">
        <v>379</v>
      </c>
      <c r="DC103" t="s">
        <v>380</v>
      </c>
      <c r="DD103" t="str">
        <f t="shared" si="31"/>
        <v>U096  Windham Southeast UUSD</v>
      </c>
      <c r="DE103" t="s">
        <v>381</v>
      </c>
      <c r="DF103" t="str">
        <f t="shared" si="29"/>
        <v>WINDHAM SOUTHEAST SU - Windham Southeast UUSD</v>
      </c>
      <c r="DG103">
        <v>48</v>
      </c>
      <c r="DH103" t="s">
        <v>18</v>
      </c>
      <c r="DI103" t="s">
        <v>19</v>
      </c>
      <c r="DJ103" t="str">
        <f t="shared" si="32"/>
        <v>SU048 WINDHAM SOUTHEAST SU</v>
      </c>
      <c r="DK103" t="str">
        <f t="shared" si="33"/>
        <v>U096  Windham Southeast UUSD</v>
      </c>
    </row>
    <row r="104" spans="1:115" x14ac:dyDescent="0.25">
      <c r="BY104" t="s">
        <v>1995</v>
      </c>
      <c r="CV104" s="5">
        <f t="shared" si="34"/>
        <v>3</v>
      </c>
      <c r="CW104" s="5" t="str">
        <f t="shared" si="30"/>
        <v>3SU048</v>
      </c>
      <c r="CX104" t="s">
        <v>374</v>
      </c>
      <c r="CY104" t="s">
        <v>375</v>
      </c>
      <c r="CZ104" s="44" t="s">
        <v>2305</v>
      </c>
      <c r="DA104" s="46" t="s">
        <v>1135</v>
      </c>
      <c r="DB104" s="44" t="s">
        <v>2305</v>
      </c>
      <c r="DC104" s="46" t="s">
        <v>1135</v>
      </c>
      <c r="DD104" t="str">
        <f t="shared" si="31"/>
        <v>V014  Windham Regional Career Center</v>
      </c>
      <c r="DJ104" t="str">
        <f t="shared" si="32"/>
        <v>SU048 WINDHAM SOUTHEAST SU</v>
      </c>
      <c r="DK104" t="str">
        <f t="shared" si="33"/>
        <v>V014  Windham Regional Career Center</v>
      </c>
    </row>
    <row r="105" spans="1:115" x14ac:dyDescent="0.25">
      <c r="BY105" t="s">
        <v>1996</v>
      </c>
      <c r="CV105" s="5">
        <f t="shared" si="34"/>
        <v>1</v>
      </c>
      <c r="CW105" s="5" t="str">
        <f t="shared" si="30"/>
        <v>1SU049</v>
      </c>
      <c r="CX105" t="s">
        <v>382</v>
      </c>
      <c r="CY105" t="s">
        <v>383</v>
      </c>
      <c r="CZ105" t="s">
        <v>384</v>
      </c>
      <c r="DA105" t="s">
        <v>385</v>
      </c>
      <c r="DB105" t="s">
        <v>384</v>
      </c>
      <c r="DC105" t="s">
        <v>385</v>
      </c>
      <c r="DD105" t="str">
        <f t="shared" si="31"/>
        <v>T090  Halifax</v>
      </c>
      <c r="DE105" t="s">
        <v>386</v>
      </c>
      <c r="DF105" t="str">
        <f t="shared" ref="DF105:DF116" si="36">CY105&amp;" - "&amp;DC105</f>
        <v>WINDHAM SOUTHWEST SU - Halifax</v>
      </c>
      <c r="DG105">
        <v>49</v>
      </c>
      <c r="DH105" t="s">
        <v>43</v>
      </c>
      <c r="DI105" t="s">
        <v>19</v>
      </c>
      <c r="DJ105" t="str">
        <f t="shared" si="32"/>
        <v>SU049 WINDHAM SOUTHWEST SU</v>
      </c>
      <c r="DK105" t="str">
        <f t="shared" si="33"/>
        <v>T090  Halifax</v>
      </c>
    </row>
    <row r="106" spans="1:115" x14ac:dyDescent="0.25">
      <c r="BY106" t="s">
        <v>1997</v>
      </c>
      <c r="CV106" s="5">
        <f t="shared" si="34"/>
        <v>2</v>
      </c>
      <c r="CW106" s="5" t="str">
        <f t="shared" si="30"/>
        <v>2SU049</v>
      </c>
      <c r="CX106" t="s">
        <v>382</v>
      </c>
      <c r="CY106" t="s">
        <v>383</v>
      </c>
      <c r="CZ106" t="s">
        <v>387</v>
      </c>
      <c r="DA106" t="s">
        <v>388</v>
      </c>
      <c r="DB106" t="s">
        <v>387</v>
      </c>
      <c r="DC106" t="s">
        <v>388</v>
      </c>
      <c r="DD106" t="str">
        <f t="shared" si="31"/>
        <v>T164  Readsboro</v>
      </c>
      <c r="DE106" t="s">
        <v>389</v>
      </c>
      <c r="DF106" t="str">
        <f t="shared" si="36"/>
        <v>WINDHAM SOUTHWEST SU - Readsboro</v>
      </c>
      <c r="DG106">
        <v>49</v>
      </c>
      <c r="DH106" t="s">
        <v>43</v>
      </c>
      <c r="DI106" t="s">
        <v>19</v>
      </c>
      <c r="DJ106" t="str">
        <f t="shared" si="32"/>
        <v>SU049 WINDHAM SOUTHWEST SU</v>
      </c>
      <c r="DK106" t="str">
        <f t="shared" si="33"/>
        <v>T164  Readsboro</v>
      </c>
    </row>
    <row r="107" spans="1:115" x14ac:dyDescent="0.25">
      <c r="BY107" t="s">
        <v>1998</v>
      </c>
      <c r="CV107" s="5">
        <f t="shared" si="34"/>
        <v>3</v>
      </c>
      <c r="CW107" s="5" t="str">
        <f t="shared" si="30"/>
        <v>3SU049</v>
      </c>
      <c r="CX107" t="s">
        <v>382</v>
      </c>
      <c r="CY107" t="s">
        <v>383</v>
      </c>
      <c r="CZ107" t="s">
        <v>390</v>
      </c>
      <c r="DA107" t="s">
        <v>391</v>
      </c>
      <c r="DB107" t="s">
        <v>390</v>
      </c>
      <c r="DC107" t="s">
        <v>391</v>
      </c>
      <c r="DD107" t="str">
        <f t="shared" si="31"/>
        <v>T182  Searsburg</v>
      </c>
      <c r="DE107" t="s">
        <v>392</v>
      </c>
      <c r="DF107" t="str">
        <f t="shared" si="36"/>
        <v>WINDHAM SOUTHWEST SU - Searsburg</v>
      </c>
      <c r="DG107">
        <v>49</v>
      </c>
      <c r="DH107" t="s">
        <v>43</v>
      </c>
      <c r="DI107" t="s">
        <v>19</v>
      </c>
      <c r="DJ107" t="str">
        <f t="shared" si="32"/>
        <v>SU049 WINDHAM SOUTHWEST SU</v>
      </c>
      <c r="DK107" t="str">
        <f t="shared" si="33"/>
        <v>T182  Searsburg</v>
      </c>
    </row>
    <row r="108" spans="1:115" x14ac:dyDescent="0.25">
      <c r="BY108" t="s">
        <v>1999</v>
      </c>
      <c r="CV108" s="5">
        <f t="shared" si="34"/>
        <v>4</v>
      </c>
      <c r="CW108" s="5" t="str">
        <f t="shared" si="30"/>
        <v>4SU049</v>
      </c>
      <c r="CX108" t="s">
        <v>382</v>
      </c>
      <c r="CY108" t="s">
        <v>383</v>
      </c>
      <c r="CZ108" t="s">
        <v>393</v>
      </c>
      <c r="DA108" t="s">
        <v>394</v>
      </c>
      <c r="DB108" t="s">
        <v>393</v>
      </c>
      <c r="DC108" t="s">
        <v>394</v>
      </c>
      <c r="DD108" t="str">
        <f t="shared" si="31"/>
        <v>T194  Stamford</v>
      </c>
      <c r="DE108" t="s">
        <v>395</v>
      </c>
      <c r="DF108" t="str">
        <f t="shared" si="36"/>
        <v>WINDHAM SOUTHWEST SU - Stamford</v>
      </c>
      <c r="DG108">
        <v>49</v>
      </c>
      <c r="DH108" t="s">
        <v>43</v>
      </c>
      <c r="DI108" t="s">
        <v>19</v>
      </c>
      <c r="DJ108" t="str">
        <f t="shared" si="32"/>
        <v>SU049 WINDHAM SOUTHWEST SU</v>
      </c>
      <c r="DK108" t="str">
        <f t="shared" si="33"/>
        <v>T194  Stamford</v>
      </c>
    </row>
    <row r="109" spans="1:115" x14ac:dyDescent="0.25">
      <c r="BY109" t="s">
        <v>2000</v>
      </c>
      <c r="CV109" s="5">
        <f t="shared" si="34"/>
        <v>5</v>
      </c>
      <c r="CW109" s="5" t="str">
        <f t="shared" si="30"/>
        <v>5SU049</v>
      </c>
      <c r="CX109" t="s">
        <v>382</v>
      </c>
      <c r="CY109" t="s">
        <v>383</v>
      </c>
      <c r="CZ109" t="s">
        <v>396</v>
      </c>
      <c r="DA109" t="s">
        <v>397</v>
      </c>
      <c r="DB109" t="s">
        <v>396</v>
      </c>
      <c r="DC109" t="s">
        <v>397</v>
      </c>
      <c r="DD109" t="str">
        <f t="shared" si="31"/>
        <v>T261  Somerset</v>
      </c>
      <c r="DE109" t="s">
        <v>398</v>
      </c>
      <c r="DF109" t="str">
        <f t="shared" si="36"/>
        <v>WINDHAM SOUTHWEST SU - Somerset</v>
      </c>
      <c r="DG109">
        <v>49</v>
      </c>
      <c r="DH109" t="s">
        <v>43</v>
      </c>
      <c r="DI109" t="s">
        <v>19</v>
      </c>
      <c r="DJ109" t="str">
        <f t="shared" si="32"/>
        <v>SU049 WINDHAM SOUTHWEST SU</v>
      </c>
      <c r="DK109" t="str">
        <f t="shared" si="33"/>
        <v>T261  Somerset</v>
      </c>
    </row>
    <row r="110" spans="1:115" x14ac:dyDescent="0.25">
      <c r="BY110" t="s">
        <v>2001</v>
      </c>
      <c r="CV110" s="5">
        <f t="shared" si="34"/>
        <v>6</v>
      </c>
      <c r="CW110" s="5" t="str">
        <f t="shared" si="30"/>
        <v>6SU049</v>
      </c>
      <c r="CX110" t="s">
        <v>382</v>
      </c>
      <c r="CY110" t="s">
        <v>383</v>
      </c>
      <c r="CZ110" t="s">
        <v>399</v>
      </c>
      <c r="DA110" t="s">
        <v>400</v>
      </c>
      <c r="DB110" t="s">
        <v>399</v>
      </c>
      <c r="DC110" t="s">
        <v>400</v>
      </c>
      <c r="DD110" t="str">
        <f t="shared" si="31"/>
        <v>U075  Twin Valley USD</v>
      </c>
      <c r="DE110" t="s">
        <v>401</v>
      </c>
      <c r="DF110" t="str">
        <f t="shared" si="36"/>
        <v>WINDHAM SOUTHWEST SU - Twin Valley USD</v>
      </c>
      <c r="DG110">
        <v>49</v>
      </c>
      <c r="DH110" t="s">
        <v>18</v>
      </c>
      <c r="DI110" t="s">
        <v>19</v>
      </c>
      <c r="DJ110" t="str">
        <f t="shared" si="32"/>
        <v>SU049 WINDHAM SOUTHWEST SU</v>
      </c>
      <c r="DK110" t="str">
        <f t="shared" si="33"/>
        <v>U075  Twin Valley USD</v>
      </c>
    </row>
    <row r="111" spans="1:115" x14ac:dyDescent="0.25">
      <c r="BY111" t="s">
        <v>2002</v>
      </c>
      <c r="CV111" s="5">
        <f t="shared" si="34"/>
        <v>1</v>
      </c>
      <c r="CW111" s="5" t="str">
        <f t="shared" si="30"/>
        <v>1SU051</v>
      </c>
      <c r="CX111" t="s">
        <v>402</v>
      </c>
      <c r="CY111" t="s">
        <v>403</v>
      </c>
      <c r="CZ111" t="s">
        <v>404</v>
      </c>
      <c r="DA111" t="s">
        <v>405</v>
      </c>
      <c r="DB111" t="s">
        <v>404</v>
      </c>
      <c r="DC111" t="s">
        <v>405</v>
      </c>
      <c r="DD111" t="str">
        <f t="shared" si="31"/>
        <v>T153  Pittsfield</v>
      </c>
      <c r="DE111" t="s">
        <v>406</v>
      </c>
      <c r="DF111" t="str">
        <f t="shared" si="36"/>
        <v>MOUNTAIN VIEWS SU - Pittsfield</v>
      </c>
      <c r="DG111">
        <v>51</v>
      </c>
      <c r="DH111" t="s">
        <v>43</v>
      </c>
      <c r="DI111" t="s">
        <v>19</v>
      </c>
      <c r="DJ111" t="str">
        <f t="shared" si="32"/>
        <v>SU051 MOUNTAIN VIEWS SU</v>
      </c>
      <c r="DK111" t="str">
        <f t="shared" si="33"/>
        <v>T153  Pittsfield</v>
      </c>
    </row>
    <row r="112" spans="1:115" x14ac:dyDescent="0.25">
      <c r="BY112" t="s">
        <v>2003</v>
      </c>
      <c r="CV112" s="5">
        <f t="shared" si="34"/>
        <v>2</v>
      </c>
      <c r="CW112" s="5" t="str">
        <f t="shared" si="30"/>
        <v>2SU051</v>
      </c>
      <c r="CX112" t="s">
        <v>402</v>
      </c>
      <c r="CY112" t="s">
        <v>403</v>
      </c>
      <c r="CZ112" t="s">
        <v>407</v>
      </c>
      <c r="DA112" t="s">
        <v>408</v>
      </c>
      <c r="DB112" t="s">
        <v>407</v>
      </c>
      <c r="DC112" t="s">
        <v>408</v>
      </c>
      <c r="DD112" t="str">
        <f t="shared" si="31"/>
        <v>U076  Mountain Views USD</v>
      </c>
      <c r="DE112" t="s">
        <v>409</v>
      </c>
      <c r="DF112" t="str">
        <f t="shared" si="36"/>
        <v>MOUNTAIN VIEWS SU - Mountain Views USD</v>
      </c>
      <c r="DG112">
        <v>51</v>
      </c>
      <c r="DH112" t="s">
        <v>18</v>
      </c>
      <c r="DI112" t="s">
        <v>19</v>
      </c>
      <c r="DJ112" t="str">
        <f t="shared" si="32"/>
        <v>SU051 MOUNTAIN VIEWS SU</v>
      </c>
      <c r="DK112" t="str">
        <f t="shared" si="33"/>
        <v>U076  Mountain Views USD</v>
      </c>
    </row>
    <row r="113" spans="77:115" x14ac:dyDescent="0.25">
      <c r="BY113" t="s">
        <v>2004</v>
      </c>
      <c r="CV113" s="5">
        <f t="shared" si="34"/>
        <v>1</v>
      </c>
      <c r="CW113" s="5" t="str">
        <f t="shared" si="30"/>
        <v>1SU052</v>
      </c>
      <c r="CX113" t="s">
        <v>410</v>
      </c>
      <c r="CY113" t="s">
        <v>411</v>
      </c>
      <c r="CZ113" t="s">
        <v>412</v>
      </c>
      <c r="DA113" t="s">
        <v>413</v>
      </c>
      <c r="DB113" t="s">
        <v>412</v>
      </c>
      <c r="DC113" t="s">
        <v>413</v>
      </c>
      <c r="DD113" t="str">
        <f t="shared" si="31"/>
        <v>T094  Hartland</v>
      </c>
      <c r="DE113" t="s">
        <v>414</v>
      </c>
      <c r="DF113" t="str">
        <f t="shared" si="36"/>
        <v>WINDSOR SOUTHEAST SU - Hartland</v>
      </c>
      <c r="DG113">
        <v>52</v>
      </c>
      <c r="DH113" t="s">
        <v>43</v>
      </c>
      <c r="DI113" t="s">
        <v>19</v>
      </c>
      <c r="DJ113" t="str">
        <f t="shared" si="32"/>
        <v>SU052 WINDSOR SOUTHEAST SU</v>
      </c>
      <c r="DK113" t="str">
        <f t="shared" si="33"/>
        <v>T094  Hartland</v>
      </c>
    </row>
    <row r="114" spans="77:115" x14ac:dyDescent="0.25">
      <c r="BY114" t="s">
        <v>2005</v>
      </c>
      <c r="CV114" s="5">
        <f t="shared" si="34"/>
        <v>2</v>
      </c>
      <c r="CW114" s="5" t="str">
        <f t="shared" si="30"/>
        <v>2SU052</v>
      </c>
      <c r="CX114" t="s">
        <v>410</v>
      </c>
      <c r="CY114" t="s">
        <v>411</v>
      </c>
      <c r="CZ114" t="s">
        <v>415</v>
      </c>
      <c r="DA114" t="s">
        <v>416</v>
      </c>
      <c r="DB114" t="s">
        <v>415</v>
      </c>
      <c r="DC114" t="s">
        <v>416</v>
      </c>
      <c r="DD114" t="str">
        <f t="shared" si="31"/>
        <v>T227  Weathersfield</v>
      </c>
      <c r="DE114" t="s">
        <v>417</v>
      </c>
      <c r="DF114" t="str">
        <f t="shared" si="36"/>
        <v>WINDSOR SOUTHEAST SU - Weathersfield</v>
      </c>
      <c r="DG114">
        <v>52</v>
      </c>
      <c r="DH114" t="s">
        <v>43</v>
      </c>
      <c r="DI114" t="s">
        <v>19</v>
      </c>
      <c r="DJ114" t="str">
        <f t="shared" si="32"/>
        <v>SU052 WINDSOR SOUTHEAST SU</v>
      </c>
      <c r="DK114" t="str">
        <f t="shared" si="33"/>
        <v>T227  Weathersfield</v>
      </c>
    </row>
    <row r="115" spans="77:115" x14ac:dyDescent="0.25">
      <c r="BY115" t="s">
        <v>2006</v>
      </c>
      <c r="CV115" s="5">
        <f t="shared" si="34"/>
        <v>3</v>
      </c>
      <c r="CW115" s="5" t="str">
        <f t="shared" si="30"/>
        <v>3SU052</v>
      </c>
      <c r="CX115" t="s">
        <v>410</v>
      </c>
      <c r="CY115" t="s">
        <v>411</v>
      </c>
      <c r="CZ115" t="s">
        <v>418</v>
      </c>
      <c r="DA115" t="s">
        <v>419</v>
      </c>
      <c r="DB115" t="s">
        <v>418</v>
      </c>
      <c r="DC115" t="s">
        <v>419</v>
      </c>
      <c r="DD115" t="str">
        <f t="shared" si="31"/>
        <v>U086  Mount Ascutney SD</v>
      </c>
      <c r="DE115" t="s">
        <v>420</v>
      </c>
      <c r="DF115" t="str">
        <f t="shared" si="36"/>
        <v>WINDSOR SOUTHEAST SU - Mount Ascutney SD</v>
      </c>
      <c r="DG115">
        <v>52</v>
      </c>
      <c r="DH115" t="s">
        <v>18</v>
      </c>
      <c r="DI115" t="s">
        <v>19</v>
      </c>
      <c r="DJ115" t="str">
        <f t="shared" si="32"/>
        <v>SU052 WINDSOR SOUTHEAST SU</v>
      </c>
      <c r="DK115" t="str">
        <f t="shared" si="33"/>
        <v>U086  Mount Ascutney SD</v>
      </c>
    </row>
    <row r="116" spans="77:115" x14ac:dyDescent="0.25">
      <c r="CV116" s="5">
        <f t="shared" si="34"/>
        <v>1</v>
      </c>
      <c r="CW116" s="5" t="str">
        <f t="shared" si="30"/>
        <v>1SU054</v>
      </c>
      <c r="CX116" t="s">
        <v>421</v>
      </c>
      <c r="CY116" t="s">
        <v>422</v>
      </c>
      <c r="CZ116" t="s">
        <v>423</v>
      </c>
      <c r="DA116" t="s">
        <v>424</v>
      </c>
      <c r="DB116" t="s">
        <v>423</v>
      </c>
      <c r="DC116" t="s">
        <v>424</v>
      </c>
      <c r="DD116" t="str">
        <f t="shared" si="31"/>
        <v>T093  Hartford</v>
      </c>
      <c r="DE116" t="s">
        <v>425</v>
      </c>
      <c r="DF116" t="str">
        <f t="shared" si="36"/>
        <v>HARTFORD SD - Hartford</v>
      </c>
      <c r="DG116">
        <v>54</v>
      </c>
      <c r="DH116" t="s">
        <v>43</v>
      </c>
      <c r="DI116" t="s">
        <v>19</v>
      </c>
      <c r="DJ116" t="str">
        <f t="shared" si="32"/>
        <v>SU054 HARTFORD SD</v>
      </c>
      <c r="DK116" t="str">
        <f t="shared" si="33"/>
        <v>T093  Hartford</v>
      </c>
    </row>
    <row r="117" spans="77:115" x14ac:dyDescent="0.25">
      <c r="CV117" s="5">
        <f t="shared" si="34"/>
        <v>2</v>
      </c>
      <c r="CW117" s="5" t="str">
        <f t="shared" si="30"/>
        <v>2SU054</v>
      </c>
      <c r="CX117" t="s">
        <v>421</v>
      </c>
      <c r="CY117" t="s">
        <v>422</v>
      </c>
      <c r="CZ117" s="44" t="s">
        <v>2297</v>
      </c>
      <c r="DA117" s="46" t="s">
        <v>2298</v>
      </c>
      <c r="DB117" s="44" t="s">
        <v>2297</v>
      </c>
      <c r="DC117" s="46" t="s">
        <v>2298</v>
      </c>
      <c r="DD117" t="str">
        <f t="shared" si="31"/>
        <v>V007  Hartford Area Career &amp; Technical Center</v>
      </c>
      <c r="DJ117" t="str">
        <f t="shared" si="32"/>
        <v>SU054 HARTFORD SD</v>
      </c>
      <c r="DK117" t="str">
        <f t="shared" si="33"/>
        <v>V007  Hartford Area Career &amp; Technical Center</v>
      </c>
    </row>
    <row r="118" spans="77:115" x14ac:dyDescent="0.25">
      <c r="CV118" s="5">
        <f t="shared" si="34"/>
        <v>1</v>
      </c>
      <c r="CW118" s="5" t="str">
        <f t="shared" si="30"/>
        <v>1SU055</v>
      </c>
      <c r="CX118" t="s">
        <v>426</v>
      </c>
      <c r="CY118" t="s">
        <v>427</v>
      </c>
      <c r="CZ118" t="s">
        <v>428</v>
      </c>
      <c r="DA118" t="s">
        <v>429</v>
      </c>
      <c r="DB118" t="s">
        <v>428</v>
      </c>
      <c r="DC118" t="s">
        <v>429</v>
      </c>
      <c r="DD118" t="str">
        <f t="shared" si="31"/>
        <v>T145  Norwich</v>
      </c>
      <c r="DE118" t="s">
        <v>430</v>
      </c>
      <c r="DF118" t="str">
        <f t="shared" ref="DF118:DF124" si="37">CY118&amp;" - "&amp;DC118</f>
        <v>SAU 70 - Norwich</v>
      </c>
      <c r="DG118">
        <v>55</v>
      </c>
      <c r="DH118" t="s">
        <v>43</v>
      </c>
      <c r="DI118" t="s">
        <v>19</v>
      </c>
      <c r="DJ118" t="str">
        <f t="shared" si="32"/>
        <v>SU055 SAU 70</v>
      </c>
      <c r="DK118" t="str">
        <f t="shared" si="33"/>
        <v>T145  Norwich</v>
      </c>
    </row>
    <row r="119" spans="77:115" x14ac:dyDescent="0.25">
      <c r="CV119" s="5">
        <f t="shared" si="34"/>
        <v>1</v>
      </c>
      <c r="CW119" s="5" t="str">
        <f t="shared" si="30"/>
        <v>1SU056</v>
      </c>
      <c r="CX119" t="s">
        <v>431</v>
      </c>
      <c r="CY119" t="s">
        <v>432</v>
      </c>
      <c r="CZ119" t="s">
        <v>433</v>
      </c>
      <c r="DA119" t="s">
        <v>434</v>
      </c>
      <c r="DB119" t="s">
        <v>433</v>
      </c>
      <c r="DC119" t="s">
        <v>434</v>
      </c>
      <c r="DD119" t="str">
        <f t="shared" si="31"/>
        <v>T193  Springfield</v>
      </c>
      <c r="DE119" t="s">
        <v>435</v>
      </c>
      <c r="DF119" t="str">
        <f t="shared" si="37"/>
        <v>SPRINGFIELD SD - Springfield</v>
      </c>
      <c r="DG119">
        <v>56</v>
      </c>
      <c r="DH119" t="s">
        <v>43</v>
      </c>
      <c r="DI119" t="s">
        <v>19</v>
      </c>
      <c r="DJ119" t="str">
        <f t="shared" si="32"/>
        <v>SU056 SPRINGFIELD SD</v>
      </c>
      <c r="DK119" t="str">
        <f t="shared" si="33"/>
        <v>T193  Springfield</v>
      </c>
    </row>
    <row r="120" spans="77:115" x14ac:dyDescent="0.25">
      <c r="CV120" s="5">
        <f t="shared" si="34"/>
        <v>1</v>
      </c>
      <c r="CW120" s="5" t="str">
        <f t="shared" si="30"/>
        <v>1SU061</v>
      </c>
      <c r="CX120" t="s">
        <v>436</v>
      </c>
      <c r="CY120" t="s">
        <v>437</v>
      </c>
      <c r="CZ120" t="s">
        <v>438</v>
      </c>
      <c r="DA120" t="s">
        <v>439</v>
      </c>
      <c r="DB120" t="s">
        <v>438</v>
      </c>
      <c r="DC120" t="s">
        <v>439</v>
      </c>
      <c r="DD120" t="str">
        <f t="shared" si="31"/>
        <v>U097  Barre UUSD</v>
      </c>
      <c r="DE120" t="s">
        <v>440</v>
      </c>
      <c r="DF120" t="str">
        <f t="shared" si="37"/>
        <v>BARRE SD - Barre UUSD</v>
      </c>
      <c r="DG120">
        <v>61</v>
      </c>
      <c r="DH120" t="s">
        <v>18</v>
      </c>
      <c r="DI120" t="s">
        <v>19</v>
      </c>
      <c r="DJ120" t="str">
        <f t="shared" si="32"/>
        <v>SU061 BARRE SD</v>
      </c>
      <c r="DK120" t="str">
        <f t="shared" si="33"/>
        <v>U097  Barre UUSD</v>
      </c>
    </row>
    <row r="121" spans="77:115" x14ac:dyDescent="0.25">
      <c r="CV121" s="5">
        <f t="shared" si="34"/>
        <v>1</v>
      </c>
      <c r="CW121" s="5" t="str">
        <f t="shared" si="30"/>
        <v>1SU063</v>
      </c>
      <c r="CX121" t="s">
        <v>441</v>
      </c>
      <c r="CY121" t="s">
        <v>442</v>
      </c>
      <c r="CZ121" t="s">
        <v>443</v>
      </c>
      <c r="DA121" t="s">
        <v>444</v>
      </c>
      <c r="DB121" t="s">
        <v>443</v>
      </c>
      <c r="DC121" t="s">
        <v>444</v>
      </c>
      <c r="DD121" t="str">
        <f t="shared" si="31"/>
        <v>U077  Green Mountain USD</v>
      </c>
      <c r="DE121" t="s">
        <v>445</v>
      </c>
      <c r="DF121" t="str">
        <f t="shared" si="37"/>
        <v>TWO RIVERS SU - Green Mountain USD</v>
      </c>
      <c r="DG121">
        <v>63</v>
      </c>
      <c r="DH121" t="s">
        <v>18</v>
      </c>
      <c r="DI121" t="s">
        <v>19</v>
      </c>
      <c r="DJ121" t="str">
        <f t="shared" si="32"/>
        <v>SU063 TWO RIVERS SU</v>
      </c>
      <c r="DK121" t="str">
        <f t="shared" si="33"/>
        <v>U077  Green Mountain USD</v>
      </c>
    </row>
    <row r="122" spans="77:115" x14ac:dyDescent="0.25">
      <c r="CV122" s="5">
        <f t="shared" si="34"/>
        <v>2</v>
      </c>
      <c r="CW122" s="5" t="str">
        <f t="shared" si="30"/>
        <v>2SU063</v>
      </c>
      <c r="CX122" t="s">
        <v>441</v>
      </c>
      <c r="CY122" t="s">
        <v>442</v>
      </c>
      <c r="CZ122" t="s">
        <v>446</v>
      </c>
      <c r="DA122" t="s">
        <v>447</v>
      </c>
      <c r="DB122" t="s">
        <v>446</v>
      </c>
      <c r="DC122" t="s">
        <v>447</v>
      </c>
      <c r="DD122" t="str">
        <f t="shared" si="31"/>
        <v>U083  Ludlow-Mt. Holly UUSD</v>
      </c>
      <c r="DE122" t="s">
        <v>448</v>
      </c>
      <c r="DF122" t="str">
        <f t="shared" si="37"/>
        <v>TWO RIVERS SU - Ludlow-Mt. Holly UUSD</v>
      </c>
      <c r="DG122">
        <v>63</v>
      </c>
      <c r="DH122" t="s">
        <v>18</v>
      </c>
      <c r="DI122" t="s">
        <v>19</v>
      </c>
      <c r="DJ122" t="str">
        <f t="shared" si="32"/>
        <v>SU063 TWO RIVERS SU</v>
      </c>
      <c r="DK122" t="str">
        <f t="shared" si="33"/>
        <v>U083  Ludlow-Mt. Holly UUSD</v>
      </c>
    </row>
    <row r="123" spans="77:115" x14ac:dyDescent="0.25">
      <c r="CV123" s="5">
        <f t="shared" si="34"/>
        <v>1</v>
      </c>
      <c r="CW123" s="5" t="str">
        <f t="shared" si="30"/>
        <v>1SU064</v>
      </c>
      <c r="CX123" t="s">
        <v>449</v>
      </c>
      <c r="CY123" t="s">
        <v>450</v>
      </c>
      <c r="CZ123" t="s">
        <v>451</v>
      </c>
      <c r="DA123" t="s">
        <v>452</v>
      </c>
      <c r="DB123" t="s">
        <v>451</v>
      </c>
      <c r="DC123" t="s">
        <v>452</v>
      </c>
      <c r="DD123" t="str">
        <f t="shared" si="31"/>
        <v>U146  Rivendell Interstate USD</v>
      </c>
      <c r="DE123" t="s">
        <v>453</v>
      </c>
      <c r="DF123" t="str">
        <f t="shared" si="37"/>
        <v>RIVENDELL INTERSTATE SD - Rivendell Interstate USD</v>
      </c>
      <c r="DG123">
        <v>64</v>
      </c>
      <c r="DH123" t="s">
        <v>18</v>
      </c>
      <c r="DI123" t="s">
        <v>19</v>
      </c>
      <c r="DJ123" t="str">
        <f t="shared" si="32"/>
        <v>SU064 RIVENDELL INTERSTATE SD</v>
      </c>
      <c r="DK123" t="str">
        <f t="shared" si="33"/>
        <v>U146  Rivendell Interstate USD</v>
      </c>
    </row>
    <row r="124" spans="77:115" x14ac:dyDescent="0.25">
      <c r="CV124" s="5">
        <f t="shared" si="34"/>
        <v>1</v>
      </c>
      <c r="CW124" s="5" t="str">
        <f t="shared" si="30"/>
        <v>1SU065</v>
      </c>
      <c r="CX124" t="s">
        <v>454</v>
      </c>
      <c r="CY124" t="s">
        <v>455</v>
      </c>
      <c r="CZ124" t="s">
        <v>456</v>
      </c>
      <c r="DA124" t="s">
        <v>457</v>
      </c>
      <c r="DB124" t="s">
        <v>456</v>
      </c>
      <c r="DC124" t="s">
        <v>457</v>
      </c>
      <c r="DD124" t="str">
        <f t="shared" si="31"/>
        <v>U051  Essex-Westford EC USD</v>
      </c>
      <c r="DE124" t="s">
        <v>458</v>
      </c>
      <c r="DF124" t="str">
        <f t="shared" si="37"/>
        <v>ESSEX WESTFORD SD - Essex-Westford EC USD</v>
      </c>
      <c r="DG124">
        <v>65</v>
      </c>
      <c r="DH124" t="s">
        <v>18</v>
      </c>
      <c r="DI124" t="s">
        <v>19</v>
      </c>
      <c r="DJ124" t="str">
        <f t="shared" si="32"/>
        <v>SU065 ESSEX WESTFORD SD</v>
      </c>
      <c r="DK124" t="str">
        <f t="shared" si="33"/>
        <v>U051  Essex-Westford EC USD</v>
      </c>
    </row>
    <row r="125" spans="77:115" x14ac:dyDescent="0.25">
      <c r="CV125" s="5">
        <f t="shared" si="34"/>
        <v>2</v>
      </c>
      <c r="CW125" s="5" t="str">
        <f t="shared" si="30"/>
        <v>2SU065</v>
      </c>
      <c r="CX125" t="s">
        <v>454</v>
      </c>
      <c r="CY125" t="s">
        <v>455</v>
      </c>
      <c r="CZ125" s="44" t="s">
        <v>2295</v>
      </c>
      <c r="DA125" s="46" t="s">
        <v>2296</v>
      </c>
      <c r="DB125" s="44" t="s">
        <v>2295</v>
      </c>
      <c r="DC125" s="46" t="s">
        <v>2296</v>
      </c>
      <c r="DD125" t="str">
        <f t="shared" si="31"/>
        <v>V006  Center for Technology, Essex</v>
      </c>
      <c r="DJ125" t="str">
        <f t="shared" si="32"/>
        <v>SU065 ESSEX WESTFORD SD</v>
      </c>
      <c r="DK125" t="str">
        <f t="shared" si="33"/>
        <v>V006  Center for Technology, Essex</v>
      </c>
    </row>
    <row r="126" spans="77:115" x14ac:dyDescent="0.25">
      <c r="CV126" s="5">
        <f t="shared" si="34"/>
        <v>1</v>
      </c>
      <c r="CW126" s="5" t="str">
        <f t="shared" si="30"/>
        <v>1SU066</v>
      </c>
      <c r="CX126" t="s">
        <v>459</v>
      </c>
      <c r="CY126" t="s">
        <v>460</v>
      </c>
      <c r="CZ126" t="s">
        <v>461</v>
      </c>
      <c r="DA126" t="s">
        <v>462</v>
      </c>
      <c r="DB126" t="s">
        <v>461</v>
      </c>
      <c r="DC126" t="s">
        <v>462</v>
      </c>
      <c r="DD126" t="str">
        <f t="shared" si="31"/>
        <v>T101  Ira</v>
      </c>
      <c r="DE126" t="s">
        <v>463</v>
      </c>
      <c r="DF126" t="str">
        <f t="shared" ref="DF126:DF138" si="38">CY126&amp;" - "&amp;DC126</f>
        <v>GREATER RUTLAND COUNTY SU - Ira</v>
      </c>
      <c r="DG126">
        <v>66</v>
      </c>
      <c r="DH126" t="s">
        <v>43</v>
      </c>
      <c r="DI126" t="s">
        <v>19</v>
      </c>
      <c r="DJ126" t="str">
        <f t="shared" si="32"/>
        <v>SU066 GREATER RUTLAND COUNTY SU</v>
      </c>
      <c r="DK126" t="str">
        <f t="shared" si="33"/>
        <v>T101  Ira</v>
      </c>
    </row>
    <row r="127" spans="77:115" x14ac:dyDescent="0.25">
      <c r="CV127" s="5">
        <f t="shared" si="34"/>
        <v>2</v>
      </c>
      <c r="CW127" s="5" t="str">
        <f t="shared" si="30"/>
        <v>2SU066</v>
      </c>
      <c r="CX127" t="s">
        <v>459</v>
      </c>
      <c r="CY127" t="s">
        <v>460</v>
      </c>
      <c r="CZ127" t="s">
        <v>464</v>
      </c>
      <c r="DA127" t="s">
        <v>465</v>
      </c>
      <c r="DB127" t="s">
        <v>464</v>
      </c>
      <c r="DC127" t="s">
        <v>465</v>
      </c>
      <c r="DD127" t="str">
        <f t="shared" si="31"/>
        <v>T174  Rutland Town</v>
      </c>
      <c r="DE127" t="s">
        <v>466</v>
      </c>
      <c r="DF127" t="str">
        <f t="shared" si="38"/>
        <v>GREATER RUTLAND COUNTY SU - Rutland Town</v>
      </c>
      <c r="DG127">
        <v>66</v>
      </c>
      <c r="DH127" t="s">
        <v>43</v>
      </c>
      <c r="DI127" t="s">
        <v>19</v>
      </c>
      <c r="DJ127" t="str">
        <f t="shared" si="32"/>
        <v>SU066 GREATER RUTLAND COUNTY SU</v>
      </c>
      <c r="DK127" t="str">
        <f t="shared" si="33"/>
        <v>T174  Rutland Town</v>
      </c>
    </row>
    <row r="128" spans="77:115" x14ac:dyDescent="0.25">
      <c r="CV128" s="5">
        <f t="shared" si="34"/>
        <v>3</v>
      </c>
      <c r="CW128" s="5" t="str">
        <f t="shared" si="30"/>
        <v>3SU066</v>
      </c>
      <c r="CX128" t="s">
        <v>459</v>
      </c>
      <c r="CY128" s="16" t="s">
        <v>460</v>
      </c>
      <c r="CZ128" s="14" t="s">
        <v>467</v>
      </c>
      <c r="DA128" s="16" t="s">
        <v>468</v>
      </c>
      <c r="DB128" s="47" t="s">
        <v>467</v>
      </c>
      <c r="DC128" s="16" t="s">
        <v>468</v>
      </c>
      <c r="DD128" t="str">
        <f t="shared" si="31"/>
        <v>U069  Wells Spring USD</v>
      </c>
      <c r="DE128" t="s">
        <v>469</v>
      </c>
      <c r="DF128" t="str">
        <f t="shared" si="38"/>
        <v>GREATER RUTLAND COUNTY SU - Wells Spring USD</v>
      </c>
      <c r="DG128">
        <v>66</v>
      </c>
      <c r="DH128" t="s">
        <v>18</v>
      </c>
      <c r="DI128" t="s">
        <v>19</v>
      </c>
      <c r="DJ128" t="str">
        <f t="shared" si="32"/>
        <v>SU066 GREATER RUTLAND COUNTY SU</v>
      </c>
      <c r="DK128" t="str">
        <f t="shared" si="33"/>
        <v>U069  Wells Spring USD</v>
      </c>
    </row>
    <row r="129" spans="100:115" x14ac:dyDescent="0.25">
      <c r="CV129" s="5">
        <f t="shared" si="34"/>
        <v>4</v>
      </c>
      <c r="CW129" s="5" t="str">
        <f t="shared" si="30"/>
        <v>4SU066</v>
      </c>
      <c r="CX129" t="s">
        <v>459</v>
      </c>
      <c r="CY129" s="43" t="s">
        <v>460</v>
      </c>
      <c r="CZ129" s="45" t="s">
        <v>470</v>
      </c>
      <c r="DA129" s="43" t="s">
        <v>471</v>
      </c>
      <c r="DB129" s="30" t="s">
        <v>470</v>
      </c>
      <c r="DC129" s="43" t="s">
        <v>471</v>
      </c>
      <c r="DD129" t="str">
        <f t="shared" si="31"/>
        <v>U070  Quarry Valley USD</v>
      </c>
      <c r="DE129" t="s">
        <v>472</v>
      </c>
      <c r="DF129" t="str">
        <f t="shared" si="38"/>
        <v>GREATER RUTLAND COUNTY SU - Quarry Valley USD</v>
      </c>
      <c r="DG129">
        <v>66</v>
      </c>
      <c r="DH129" t="s">
        <v>18</v>
      </c>
      <c r="DI129" t="s">
        <v>19</v>
      </c>
      <c r="DJ129" t="str">
        <f t="shared" si="32"/>
        <v>SU066 GREATER RUTLAND COUNTY SU</v>
      </c>
      <c r="DK129" t="str">
        <f t="shared" si="33"/>
        <v>U070  Quarry Valley USD</v>
      </c>
    </row>
    <row r="130" spans="100:115" x14ac:dyDescent="0.25">
      <c r="CV130" s="5">
        <f t="shared" si="34"/>
        <v>1</v>
      </c>
      <c r="CW130" s="5" t="str">
        <f t="shared" ref="CW130:CW138" si="39">CV130&amp;CX130</f>
        <v>1SU067</v>
      </c>
      <c r="CX130" t="s">
        <v>473</v>
      </c>
      <c r="CY130" t="s">
        <v>474</v>
      </c>
      <c r="CZ130" s="45" t="s">
        <v>475</v>
      </c>
      <c r="DA130" s="43" t="s">
        <v>476</v>
      </c>
      <c r="DB130" s="30" t="s">
        <v>475</v>
      </c>
      <c r="DC130" s="43" t="s">
        <v>476</v>
      </c>
      <c r="DD130" t="str">
        <f t="shared" ref="DD130:DD138" si="40">DB130&amp;"  "&amp;DC130</f>
        <v>U064  Kingdom East USD</v>
      </c>
      <c r="DE130" t="s">
        <v>477</v>
      </c>
      <c r="DF130" t="str">
        <f t="shared" si="38"/>
        <v>KINGDOM EAST SD - Kingdom East USD</v>
      </c>
      <c r="DG130">
        <v>67</v>
      </c>
      <c r="DH130" t="s">
        <v>18</v>
      </c>
      <c r="DI130" t="s">
        <v>19</v>
      </c>
      <c r="DJ130" t="str">
        <f t="shared" ref="DJ130:DJ138" si="41">CX130&amp;" "&amp;CY130</f>
        <v>SU067 KINGDOM EAST SD</v>
      </c>
      <c r="DK130" t="str">
        <f t="shared" ref="DK130:DK138" si="42">DB130&amp;"  "&amp;DC130</f>
        <v>U064  Kingdom East USD</v>
      </c>
    </row>
    <row r="131" spans="100:115" x14ac:dyDescent="0.25">
      <c r="CV131" s="5">
        <f t="shared" ref="CV131:CV138" si="43">IF(CX131=CX130,CV130+1,1)</f>
        <v>1</v>
      </c>
      <c r="CW131" s="5" t="str">
        <f t="shared" si="39"/>
        <v>1SU068</v>
      </c>
      <c r="CX131" t="s">
        <v>478</v>
      </c>
      <c r="CY131" t="s">
        <v>479</v>
      </c>
      <c r="CZ131" s="45" t="s">
        <v>480</v>
      </c>
      <c r="DA131" s="43" t="s">
        <v>481</v>
      </c>
      <c r="DB131" s="30" t="s">
        <v>480</v>
      </c>
      <c r="DC131" s="43" t="s">
        <v>481</v>
      </c>
      <c r="DD131" t="str">
        <f t="shared" si="40"/>
        <v>U067  Echo Valley Community USD</v>
      </c>
      <c r="DE131" t="s">
        <v>482</v>
      </c>
      <c r="DF131" t="str">
        <f t="shared" si="38"/>
        <v>CENTRAL VERMONT SU - Echo Valley Community USD</v>
      </c>
      <c r="DG131">
        <v>68</v>
      </c>
      <c r="DH131" t="s">
        <v>18</v>
      </c>
      <c r="DI131" t="s">
        <v>19</v>
      </c>
      <c r="DJ131" t="str">
        <f t="shared" si="41"/>
        <v>SU068 CENTRAL VERMONT SU</v>
      </c>
      <c r="DK131" t="str">
        <f t="shared" si="42"/>
        <v>U067  Echo Valley Community USD</v>
      </c>
    </row>
    <row r="132" spans="100:115" x14ac:dyDescent="0.25">
      <c r="CV132" s="5">
        <f t="shared" si="43"/>
        <v>2</v>
      </c>
      <c r="CW132" s="5" t="str">
        <f t="shared" si="39"/>
        <v>2SU068</v>
      </c>
      <c r="CX132" t="s">
        <v>478</v>
      </c>
      <c r="CY132" t="s">
        <v>479</v>
      </c>
      <c r="CZ132" s="45" t="s">
        <v>483</v>
      </c>
      <c r="DA132" s="43" t="s">
        <v>484</v>
      </c>
      <c r="DB132" s="30" t="s">
        <v>483</v>
      </c>
      <c r="DC132" s="43" t="s">
        <v>484</v>
      </c>
      <c r="DD132" t="str">
        <f t="shared" si="40"/>
        <v>U068  Paine Mt USD</v>
      </c>
      <c r="DE132" t="s">
        <v>485</v>
      </c>
      <c r="DF132" t="str">
        <f t="shared" si="38"/>
        <v>CENTRAL VERMONT SU - Paine Mt USD</v>
      </c>
      <c r="DG132">
        <v>68</v>
      </c>
      <c r="DH132" t="s">
        <v>18</v>
      </c>
      <c r="DI132" t="s">
        <v>19</v>
      </c>
      <c r="DJ132" t="str">
        <f t="shared" si="41"/>
        <v>SU068 CENTRAL VERMONT SU</v>
      </c>
      <c r="DK132" t="str">
        <f t="shared" si="42"/>
        <v>U068  Paine Mt USD</v>
      </c>
    </row>
    <row r="133" spans="100:115" x14ac:dyDescent="0.25">
      <c r="CV133" s="5">
        <f t="shared" si="43"/>
        <v>1</v>
      </c>
      <c r="CW133" s="5" t="str">
        <f t="shared" si="39"/>
        <v>1SU069</v>
      </c>
      <c r="CX133" t="s">
        <v>486</v>
      </c>
      <c r="CY133" t="s">
        <v>487</v>
      </c>
      <c r="CZ133" s="45" t="s">
        <v>488</v>
      </c>
      <c r="DA133" s="43" t="s">
        <v>489</v>
      </c>
      <c r="DB133" s="30" t="s">
        <v>488</v>
      </c>
      <c r="DC133" s="43" t="s">
        <v>489</v>
      </c>
      <c r="DD133" t="str">
        <f t="shared" si="40"/>
        <v>U071  Montpelier-Roxbury USD</v>
      </c>
      <c r="DE133" t="s">
        <v>490</v>
      </c>
      <c r="DF133" t="str">
        <f t="shared" si="38"/>
        <v>MONTPELIER ROXBURY SD - Montpelier-Roxbury USD</v>
      </c>
      <c r="DG133">
        <v>69</v>
      </c>
      <c r="DH133" t="s">
        <v>18</v>
      </c>
      <c r="DI133" t="s">
        <v>19</v>
      </c>
      <c r="DJ133" t="str">
        <f t="shared" si="41"/>
        <v>SU069 MONTPELIER ROXBURY SD</v>
      </c>
      <c r="DK133" t="str">
        <f t="shared" si="42"/>
        <v>U071  Montpelier-Roxbury USD</v>
      </c>
    </row>
    <row r="134" spans="100:115" x14ac:dyDescent="0.25">
      <c r="CV134" s="5">
        <f t="shared" si="43"/>
        <v>1</v>
      </c>
      <c r="CW134" s="5" t="str">
        <f t="shared" si="39"/>
        <v>1SU070</v>
      </c>
      <c r="CX134" t="s">
        <v>491</v>
      </c>
      <c r="CY134" t="s">
        <v>492</v>
      </c>
      <c r="CZ134" s="45" t="s">
        <v>493</v>
      </c>
      <c r="DA134" s="43" t="s">
        <v>494</v>
      </c>
      <c r="DB134" s="30" t="s">
        <v>493</v>
      </c>
      <c r="DC134" s="43" t="s">
        <v>494</v>
      </c>
      <c r="DD134" t="str">
        <f t="shared" si="40"/>
        <v>T112  Lincoln</v>
      </c>
      <c r="DE134" t="s">
        <v>495</v>
      </c>
      <c r="DF134" t="str">
        <f t="shared" si="38"/>
        <v>LINCOLN SD - Lincoln</v>
      </c>
      <c r="DG134">
        <v>70</v>
      </c>
      <c r="DH134" t="s">
        <v>43</v>
      </c>
      <c r="DI134" t="s">
        <v>19</v>
      </c>
      <c r="DJ134" t="str">
        <f t="shared" si="41"/>
        <v>SU070 LINCOLN SD</v>
      </c>
      <c r="DK134" t="str">
        <f t="shared" si="42"/>
        <v>T112  Lincoln</v>
      </c>
    </row>
    <row r="135" spans="100:115" x14ac:dyDescent="0.25">
      <c r="CV135" s="49">
        <f t="shared" si="43"/>
        <v>1</v>
      </c>
      <c r="CW135" s="49" t="str">
        <f t="shared" si="39"/>
        <v>1TE001</v>
      </c>
      <c r="CX135" s="42" t="s">
        <v>496</v>
      </c>
      <c r="CY135" t="s">
        <v>497</v>
      </c>
      <c r="CZ135" s="45" t="s">
        <v>498</v>
      </c>
      <c r="DA135" s="43" t="s">
        <v>499</v>
      </c>
      <c r="DB135" s="45" t="s">
        <v>498</v>
      </c>
      <c r="DC135" s="43" t="s">
        <v>497</v>
      </c>
      <c r="DD135" t="str">
        <f t="shared" si="40"/>
        <v>V001  PATRICIA HANNAFORD CAREER CTR SD</v>
      </c>
      <c r="DE135" t="s">
        <v>500</v>
      </c>
      <c r="DF135" t="str">
        <f t="shared" si="38"/>
        <v>PATRICIA HANNAFORD CAREER CTR SD - PATRICIA HANNAFORD CAREER CTR SD</v>
      </c>
      <c r="DG135">
        <v>3</v>
      </c>
      <c r="DH135" t="s">
        <v>501</v>
      </c>
      <c r="DI135" t="s">
        <v>19</v>
      </c>
      <c r="DJ135" t="str">
        <f t="shared" si="41"/>
        <v>TE001 PATRICIA HANNAFORD CAREER CTR SD</v>
      </c>
      <c r="DK135" t="str">
        <f t="shared" si="42"/>
        <v>V001  PATRICIA HANNAFORD CAREER CTR SD</v>
      </c>
    </row>
    <row r="136" spans="100:115" x14ac:dyDescent="0.25">
      <c r="CV136" s="49">
        <f t="shared" si="43"/>
        <v>1</v>
      </c>
      <c r="CW136" s="49" t="str">
        <f t="shared" si="39"/>
        <v>1TE002</v>
      </c>
      <c r="CX136" s="42" t="s">
        <v>507</v>
      </c>
      <c r="CY136" t="s">
        <v>508</v>
      </c>
      <c r="CZ136" s="45" t="s">
        <v>509</v>
      </c>
      <c r="DA136" s="43" t="s">
        <v>510</v>
      </c>
      <c r="DB136" s="45" t="s">
        <v>509</v>
      </c>
      <c r="DC136" s="43" t="s">
        <v>508</v>
      </c>
      <c r="DD136" t="str">
        <f t="shared" si="40"/>
        <v>V009  SOUTHWEST TECH</v>
      </c>
      <c r="DE136" t="s">
        <v>511</v>
      </c>
      <c r="DF136" t="str">
        <f t="shared" si="38"/>
        <v>SOUTHWEST TECH - SOUTHWEST TECH</v>
      </c>
      <c r="DG136">
        <v>5</v>
      </c>
      <c r="DH136" t="s">
        <v>501</v>
      </c>
      <c r="DI136" t="s">
        <v>19</v>
      </c>
      <c r="DJ136" t="str">
        <f t="shared" si="41"/>
        <v>TE002 SOUTHWEST TECH</v>
      </c>
      <c r="DK136" t="str">
        <f t="shared" si="42"/>
        <v>V009  SOUTHWEST TECH</v>
      </c>
    </row>
    <row r="137" spans="100:115" x14ac:dyDescent="0.25">
      <c r="CV137" s="49">
        <f t="shared" si="43"/>
        <v>1</v>
      </c>
      <c r="CW137" s="49" t="str">
        <f t="shared" si="39"/>
        <v>1TE003</v>
      </c>
      <c r="CX137" s="42" t="s">
        <v>512</v>
      </c>
      <c r="CY137" t="s">
        <v>513</v>
      </c>
      <c r="CZ137" s="45" t="s">
        <v>514</v>
      </c>
      <c r="DA137" s="43" t="s">
        <v>515</v>
      </c>
      <c r="DB137" s="45" t="s">
        <v>514</v>
      </c>
      <c r="DC137" s="43" t="s">
        <v>513</v>
      </c>
      <c r="DD137" t="str">
        <f t="shared" si="40"/>
        <v>V016  RIVER VALLEY TECHNICAL CENTER SD</v>
      </c>
      <c r="DE137" t="s">
        <v>516</v>
      </c>
      <c r="DF137" t="str">
        <f t="shared" si="38"/>
        <v>RIVER VALLEY TECHNICAL CENTER SD - RIVER VALLEY TECHNICAL CENTER SD</v>
      </c>
      <c r="DG137">
        <v>56</v>
      </c>
      <c r="DH137" t="s">
        <v>501</v>
      </c>
      <c r="DI137" t="s">
        <v>19</v>
      </c>
      <c r="DJ137" t="str">
        <f t="shared" si="41"/>
        <v>TE003 RIVER VALLEY TECHNICAL CENTER SD</v>
      </c>
      <c r="DK137" t="str">
        <f t="shared" si="42"/>
        <v>V016  RIVER VALLEY TECHNICAL CENTER SD</v>
      </c>
    </row>
    <row r="138" spans="100:115" x14ac:dyDescent="0.25">
      <c r="CV138" s="49">
        <f t="shared" si="43"/>
        <v>1</v>
      </c>
      <c r="CW138" s="49" t="str">
        <f t="shared" si="39"/>
        <v>1TE004</v>
      </c>
      <c r="CX138" s="42" t="s">
        <v>502</v>
      </c>
      <c r="CY138" t="s">
        <v>503</v>
      </c>
      <c r="CZ138" s="45" t="s">
        <v>504</v>
      </c>
      <c r="DA138" s="43" t="s">
        <v>505</v>
      </c>
      <c r="DB138" s="45" t="s">
        <v>504</v>
      </c>
      <c r="DC138" s="43" t="s">
        <v>503</v>
      </c>
      <c r="DD138" t="str">
        <f t="shared" si="40"/>
        <v>V002  CENTRAL VERMONT CAREER CENTER</v>
      </c>
      <c r="DE138" t="s">
        <v>506</v>
      </c>
      <c r="DF138" t="str">
        <f t="shared" si="38"/>
        <v>CENTRAL VERMONT CAREER CENTER - CENTRAL VERMONT CAREER CENTER</v>
      </c>
      <c r="DG138">
        <v>61</v>
      </c>
      <c r="DH138" t="s">
        <v>501</v>
      </c>
      <c r="DI138" t="s">
        <v>19</v>
      </c>
      <c r="DJ138" t="str">
        <f t="shared" si="41"/>
        <v>TE004 CENTRAL VERMONT CAREER CENTER</v>
      </c>
      <c r="DK138" t="str">
        <f t="shared" si="42"/>
        <v>V002  CENTRAL VERMONT CAREER CENTER</v>
      </c>
    </row>
  </sheetData>
  <conditionalFormatting sqref="CY128:CY129">
    <cfRule type="expression" dxfId="1" priority="1" stopIfTrue="1">
      <formula>#REF!=1</formula>
    </cfRule>
  </conditionalFormatting>
  <conditionalFormatting sqref="CZ128:DC138">
    <cfRule type="expression" dxfId="0" priority="2" stopIfTrue="1">
      <formula>#REF!=1</formula>
    </cfRule>
  </conditionalFormatting>
  <dataValidations count="6">
    <dataValidation type="list" allowBlank="1" showInputMessage="1" showErrorMessage="1" errorTitle="Invalid" error="You must select or enter a value that matches the drop-down list." promptTitle="Select Receiving SU/SD" prompt="Please select the receiving SU/SD from the drop-down list." sqref="B4" xr:uid="{D00073C3-6E00-4789-BA75-53DE7EA51582}">
      <formula1>$BA$2:$BA$57</formula1>
    </dataValidation>
    <dataValidation type="list" allowBlank="1" showInputMessage="1" showErrorMessage="1" errorTitle="Invalid" error="You must select or enter a value that matches the drop-down list." promptTitle="Select Receiving District" prompt="Please select the receiving district from the drop-down list._x000a_Once you have selected it, you can copy and paste it or drag it down as you add more records" sqref="C5:C102" xr:uid="{23555DA9-53AB-4923-A519-9FC80EA0F060}">
      <formula1>$BM$2:$BM$21</formula1>
    </dataValidation>
    <dataValidation type="list" allowBlank="1" showInputMessage="1" showErrorMessage="1" errorTitle="Invalid" error="You must use values from the list" promptTitle="Select from allowed values" prompt="Select from allowed values" sqref="D4:D102" xr:uid="{43C9007A-81E6-4B81-912F-DB6409C91227}">
      <formula1>$BE$2:$BE$5</formula1>
    </dataValidation>
    <dataValidation type="list" allowBlank="1" showInputMessage="1" showErrorMessage="1" errorTitle="Invalid" error="You must select a value from the list" promptTitle="Select Sending Org Type" prompt="Select the type of sending entity from the list" sqref="H4:H102" xr:uid="{3880F4CD-FFB4-4C7B-A976-142A8948CF96}">
      <formula1>$BH$2:$BH$4</formula1>
    </dataValidation>
    <dataValidation type="list" allowBlank="1" showInputMessage="1" showErrorMessage="1" errorTitle="Invalid" promptTitle="Select Receiving Org" prompt="Please select an organization from the list._x000a_If you do not find the organization in the list, please see the Instructions." sqref="I4:I102" xr:uid="{6D3631E9-527C-4075-A2CC-06B5E896D961}">
      <formula1>INDIRECT($BV4)</formula1>
    </dataValidation>
    <dataValidation type="list" allowBlank="1" showInputMessage="1" showErrorMessage="1" errorTitle="Invalid" error="You must select or enter a value that matches the drop-down list." promptTitle="Select Receiving District" prompt="Please select the receiving district from the drop-down list._x000a_Once you have selected it, you can copy and paste it or drag it down as you add more records._x000a_(If the drop-down list appears blank, try to scroll to the top of the list.)" sqref="C4" xr:uid="{317811F9-0534-4831-93C7-823FEBE94029}">
      <formula1>$BM$2:$BM$21</formula1>
    </dataValidation>
  </dataValidation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2E93-64F0-4319-AEC7-999DFB137C4F}">
  <dimension ref="A1:AJ150"/>
  <sheetViews>
    <sheetView topLeftCell="R1" zoomScale="75" zoomScaleNormal="75" workbookViewId="0">
      <selection activeCell="AD12" sqref="AD12"/>
    </sheetView>
  </sheetViews>
  <sheetFormatPr defaultRowHeight="15" x14ac:dyDescent="0.25"/>
  <cols>
    <col min="16" max="16" width="31.7109375" customWidth="1"/>
    <col min="17" max="17" width="43" bestFit="1" customWidth="1"/>
    <col min="18" max="18" width="40" customWidth="1"/>
    <col min="19" max="19" width="40.42578125" bestFit="1" customWidth="1"/>
    <col min="22" max="22" width="37.5703125" bestFit="1" customWidth="1"/>
    <col min="23" max="23" width="29.140625" customWidth="1"/>
    <col min="24" max="24" width="16.5703125" customWidth="1"/>
    <col min="25" max="25" width="29.140625" customWidth="1"/>
    <col min="26" max="26" width="26.42578125" customWidth="1"/>
    <col min="28" max="28" width="6.140625" customWidth="1"/>
    <col min="30" max="30" width="20.7109375" customWidth="1"/>
    <col min="32" max="32" width="2.28515625" bestFit="1" customWidth="1"/>
    <col min="36" max="36" width="31.85546875" bestFit="1" customWidth="1"/>
    <col min="38" max="38" width="7.7109375" bestFit="1" customWidth="1"/>
  </cols>
  <sheetData>
    <row r="1" spans="1:36" ht="15.75" thickBot="1" x14ac:dyDescent="0.3">
      <c r="A1" s="1" t="s">
        <v>0</v>
      </c>
      <c r="B1" s="79" t="s">
        <v>1453</v>
      </c>
      <c r="C1" s="5" t="s">
        <v>1454</v>
      </c>
      <c r="D1" s="2" t="s">
        <v>1</v>
      </c>
      <c r="E1" s="2" t="s">
        <v>2</v>
      </c>
      <c r="F1" s="2" t="s">
        <v>3</v>
      </c>
      <c r="G1" s="2" t="s">
        <v>4</v>
      </c>
      <c r="H1" s="2" t="s">
        <v>5</v>
      </c>
      <c r="I1" s="2" t="s">
        <v>6</v>
      </c>
      <c r="J1" s="26" t="s">
        <v>1455</v>
      </c>
      <c r="K1" s="69" t="s">
        <v>7</v>
      </c>
      <c r="L1" s="34" t="s">
        <v>2170</v>
      </c>
      <c r="M1" s="69" t="s">
        <v>8</v>
      </c>
      <c r="N1" s="69" t="s">
        <v>9</v>
      </c>
      <c r="O1" s="69" t="s">
        <v>10</v>
      </c>
      <c r="P1" t="s">
        <v>517</v>
      </c>
      <c r="Q1" t="s">
        <v>590</v>
      </c>
      <c r="S1" s="6" t="s">
        <v>591</v>
      </c>
      <c r="U1" s="2" t="s">
        <v>5</v>
      </c>
      <c r="V1" s="2" t="s">
        <v>6</v>
      </c>
      <c r="W1" s="6" t="s">
        <v>592</v>
      </c>
      <c r="Y1" s="25" t="s">
        <v>589</v>
      </c>
      <c r="AB1" s="27" t="s">
        <v>1456</v>
      </c>
      <c r="AC1" s="15"/>
      <c r="AD1" s="15"/>
      <c r="AG1" s="6" t="s">
        <v>577</v>
      </c>
      <c r="AI1" t="s">
        <v>1883</v>
      </c>
      <c r="AJ1" s="6" t="s">
        <v>582</v>
      </c>
    </row>
    <row r="2" spans="1:36" ht="15.75" thickBot="1" x14ac:dyDescent="0.3">
      <c r="A2" s="1" t="s">
        <v>11</v>
      </c>
      <c r="B2" s="5">
        <v>1</v>
      </c>
      <c r="C2" s="5" t="str">
        <f>B2&amp;D2</f>
        <v>1SU001</v>
      </c>
      <c r="D2" t="s">
        <v>12</v>
      </c>
      <c r="E2" t="s">
        <v>13</v>
      </c>
      <c r="F2" t="s">
        <v>14</v>
      </c>
      <c r="G2" t="s">
        <v>15</v>
      </c>
      <c r="H2" t="s">
        <v>14</v>
      </c>
      <c r="I2" t="s">
        <v>15</v>
      </c>
      <c r="J2" t="str">
        <f>H2&amp;"  "&amp;I2</f>
        <v>U061  Mt. Abraham USD</v>
      </c>
      <c r="L2" t="str">
        <f>E2&amp;" - "&amp;I2</f>
        <v>MT ABRAHAM SD - Mt. Abraham USD</v>
      </c>
      <c r="P2" t="str">
        <f>D2&amp;" "&amp;E2</f>
        <v>SU001 MT ABRAHAM SD</v>
      </c>
      <c r="Q2" t="str">
        <f>H2&amp;"  "&amp;I2</f>
        <v>U061  Mt. Abraham USD</v>
      </c>
      <c r="S2" t="s">
        <v>518</v>
      </c>
      <c r="U2" t="s">
        <v>27</v>
      </c>
      <c r="V2" t="s">
        <v>28</v>
      </c>
      <c r="W2" t="str">
        <f>U2&amp;"  "&amp;V2</f>
        <v>U055  Addison Central USD</v>
      </c>
      <c r="Y2" s="8">
        <f>SendingOrgs!$B$4</f>
        <v>0</v>
      </c>
      <c r="AB2">
        <v>1</v>
      </c>
      <c r="AC2" t="str">
        <f>AB2&amp;LEFT(Y$2,5)</f>
        <v>10</v>
      </c>
      <c r="AD2" t="str">
        <f>IFERROR(INDEX($J$2:$J$150,MATCH(AC2,$C$2:$C$150,0)),"")</f>
        <v/>
      </c>
      <c r="AG2" t="s">
        <v>578</v>
      </c>
      <c r="AI2">
        <v>1</v>
      </c>
      <c r="AJ2" t="s">
        <v>1884</v>
      </c>
    </row>
    <row r="3" spans="1:36" x14ac:dyDescent="0.25">
      <c r="A3" t="s">
        <v>2010</v>
      </c>
      <c r="B3" s="5">
        <f>IF(D3=D2,B2+1,1)</f>
        <v>1</v>
      </c>
      <c r="C3" s="5" t="str">
        <f t="shared" ref="C3:C76" si="0">B3&amp;D3</f>
        <v>1SU002</v>
      </c>
      <c r="D3" t="s">
        <v>20</v>
      </c>
      <c r="E3" t="s">
        <v>21</v>
      </c>
      <c r="F3" t="s">
        <v>22</v>
      </c>
      <c r="G3" t="s">
        <v>23</v>
      </c>
      <c r="H3" t="s">
        <v>22</v>
      </c>
      <c r="I3" t="s">
        <v>23</v>
      </c>
      <c r="J3" t="str">
        <f t="shared" ref="J3:J76" si="1">H3&amp;"  "&amp;I3</f>
        <v>U054  Addison NW USD</v>
      </c>
      <c r="L3" t="str">
        <f t="shared" ref="L3:L76" si="2">E3&amp;" - "&amp;I3</f>
        <v>ADDISON NORTHWEST SD - Addison NW USD</v>
      </c>
      <c r="P3" t="str">
        <f t="shared" ref="P3:P76" si="3">D3&amp;" "&amp;E3</f>
        <v>SU002 ADDISON NORTHWEST SD</v>
      </c>
      <c r="Q3" t="str">
        <f t="shared" ref="Q3:Q76" si="4">H3&amp;"  "&amp;I3</f>
        <v>U054  Addison NW USD</v>
      </c>
      <c r="S3" t="s">
        <v>519</v>
      </c>
      <c r="U3" t="s">
        <v>22</v>
      </c>
      <c r="V3" t="s">
        <v>23</v>
      </c>
      <c r="W3" t="str">
        <f t="shared" ref="W3:W66" si="5">U3&amp;"  "&amp;V3</f>
        <v>U054  Addison NW USD</v>
      </c>
      <c r="AB3">
        <v>2</v>
      </c>
      <c r="AC3" t="str">
        <f t="shared" ref="AC3:AC21" si="6">AB3&amp;LEFT(Y$2,5)</f>
        <v>20</v>
      </c>
      <c r="AD3" t="str">
        <f t="shared" ref="AD3:AD21" si="7">IFERROR(INDEX($J$2:$J$150,MATCH(AC3,$C$2:$C$150,0)),"")</f>
        <v/>
      </c>
      <c r="AG3" t="s">
        <v>580</v>
      </c>
      <c r="AI3">
        <v>2</v>
      </c>
      <c r="AJ3" t="s">
        <v>1885</v>
      </c>
    </row>
    <row r="4" spans="1:36" x14ac:dyDescent="0.25">
      <c r="A4" t="s">
        <v>2011</v>
      </c>
      <c r="B4" s="5">
        <f t="shared" ref="B4:B67" si="8">IF(D4=D3,B3+1,1)</f>
        <v>1</v>
      </c>
      <c r="C4" s="5" t="str">
        <f t="shared" si="0"/>
        <v>1SU003</v>
      </c>
      <c r="D4" t="s">
        <v>25</v>
      </c>
      <c r="E4" t="s">
        <v>26</v>
      </c>
      <c r="F4" t="s">
        <v>27</v>
      </c>
      <c r="G4" t="s">
        <v>28</v>
      </c>
      <c r="H4" t="s">
        <v>27</v>
      </c>
      <c r="I4" t="s">
        <v>28</v>
      </c>
      <c r="J4" t="str">
        <f t="shared" si="1"/>
        <v>U055  Addison Central USD</v>
      </c>
      <c r="L4" t="str">
        <f t="shared" si="2"/>
        <v>ADDISON CENTRAL SD - Addison Central USD</v>
      </c>
      <c r="P4" t="str">
        <f t="shared" si="3"/>
        <v>SU003 ADDISON CENTRAL SD</v>
      </c>
      <c r="Q4" t="str">
        <f t="shared" si="4"/>
        <v>U055  Addison Central USD</v>
      </c>
      <c r="S4" t="s">
        <v>520</v>
      </c>
      <c r="U4" t="s">
        <v>173</v>
      </c>
      <c r="V4" t="s">
        <v>174</v>
      </c>
      <c r="W4" t="str">
        <f t="shared" si="5"/>
        <v>T003  Alburgh</v>
      </c>
      <c r="AB4">
        <v>3</v>
      </c>
      <c r="AC4" t="str">
        <f t="shared" si="6"/>
        <v>30</v>
      </c>
      <c r="AD4" t="str">
        <f t="shared" si="7"/>
        <v/>
      </c>
      <c r="AG4" t="s">
        <v>581</v>
      </c>
      <c r="AI4">
        <v>4</v>
      </c>
      <c r="AJ4" t="s">
        <v>1886</v>
      </c>
    </row>
    <row r="5" spans="1:36" x14ac:dyDescent="0.25">
      <c r="A5" t="s">
        <v>2012</v>
      </c>
      <c r="B5" s="5">
        <f t="shared" si="8"/>
        <v>1</v>
      </c>
      <c r="C5" s="5" t="str">
        <f t="shared" si="0"/>
        <v>1SU004</v>
      </c>
      <c r="D5" t="s">
        <v>30</v>
      </c>
      <c r="E5" t="s">
        <v>31</v>
      </c>
      <c r="F5" t="s">
        <v>32</v>
      </c>
      <c r="G5" t="s">
        <v>33</v>
      </c>
      <c r="H5" t="s">
        <v>32</v>
      </c>
      <c r="I5" t="s">
        <v>34</v>
      </c>
      <c r="J5" t="str">
        <f t="shared" si="1"/>
        <v>U062  Slate Valley UUSD</v>
      </c>
      <c r="L5" t="str">
        <f t="shared" si="2"/>
        <v>SLATE VALLEY SD - Slate Valley UUSD</v>
      </c>
      <c r="P5" t="str">
        <f t="shared" si="3"/>
        <v>SU004 SLATE VALLEY SD</v>
      </c>
      <c r="Q5" t="str">
        <f t="shared" si="4"/>
        <v>U062  Slate Valley UUSD</v>
      </c>
      <c r="S5" t="s">
        <v>521</v>
      </c>
      <c r="U5" t="s">
        <v>39</v>
      </c>
      <c r="V5" t="s">
        <v>40</v>
      </c>
      <c r="W5" t="str">
        <f t="shared" si="5"/>
        <v>T005  Arlington</v>
      </c>
      <c r="AB5">
        <v>4</v>
      </c>
      <c r="AC5" t="str">
        <f t="shared" si="6"/>
        <v>40</v>
      </c>
      <c r="AD5" t="str">
        <f t="shared" si="7"/>
        <v/>
      </c>
      <c r="AG5" t="s">
        <v>579</v>
      </c>
      <c r="AI5">
        <v>5</v>
      </c>
      <c r="AJ5" t="s">
        <v>1887</v>
      </c>
    </row>
    <row r="6" spans="1:36" x14ac:dyDescent="0.25">
      <c r="B6" s="5">
        <f t="shared" si="8"/>
        <v>1</v>
      </c>
      <c r="C6" s="5" t="str">
        <f t="shared" si="0"/>
        <v>1SU005</v>
      </c>
      <c r="D6" t="s">
        <v>37</v>
      </c>
      <c r="E6" t="s">
        <v>38</v>
      </c>
      <c r="F6" t="s">
        <v>39</v>
      </c>
      <c r="G6" t="s">
        <v>40</v>
      </c>
      <c r="H6" t="s">
        <v>39</v>
      </c>
      <c r="I6" t="s">
        <v>40</v>
      </c>
      <c r="J6" t="str">
        <f t="shared" si="1"/>
        <v>T005  Arlington</v>
      </c>
      <c r="L6" t="str">
        <f t="shared" si="2"/>
        <v>SOUTHWEST VERMONT SU - Arlington</v>
      </c>
      <c r="P6" t="str">
        <f t="shared" si="3"/>
        <v>SU005 SOUTHWEST VERMONT SU</v>
      </c>
      <c r="Q6" t="str">
        <f t="shared" si="4"/>
        <v>T005  Arlington</v>
      </c>
      <c r="S6" t="s">
        <v>522</v>
      </c>
      <c r="U6" t="s">
        <v>371</v>
      </c>
      <c r="V6" t="s">
        <v>372</v>
      </c>
      <c r="W6" t="str">
        <f t="shared" si="5"/>
        <v>U095  Athens Grafton SD</v>
      </c>
      <c r="AB6">
        <v>5</v>
      </c>
      <c r="AC6" t="str">
        <f t="shared" si="6"/>
        <v>50</v>
      </c>
      <c r="AD6" t="str">
        <f t="shared" si="7"/>
        <v/>
      </c>
      <c r="AI6">
        <v>7</v>
      </c>
      <c r="AJ6" t="s">
        <v>1888</v>
      </c>
    </row>
    <row r="7" spans="1:36" x14ac:dyDescent="0.25">
      <c r="A7" t="s">
        <v>2013</v>
      </c>
      <c r="B7" s="5">
        <f t="shared" si="8"/>
        <v>2</v>
      </c>
      <c r="C7" s="5" t="str">
        <f t="shared" si="0"/>
        <v>2SU005</v>
      </c>
      <c r="D7" t="s">
        <v>37</v>
      </c>
      <c r="E7" t="s">
        <v>38</v>
      </c>
      <c r="F7" t="s">
        <v>44</v>
      </c>
      <c r="G7" t="s">
        <v>45</v>
      </c>
      <c r="H7" t="s">
        <v>44</v>
      </c>
      <c r="I7" t="s">
        <v>45</v>
      </c>
      <c r="J7" t="str">
        <f t="shared" si="1"/>
        <v>T141  North Bennington ID</v>
      </c>
      <c r="L7" t="str">
        <f t="shared" si="2"/>
        <v>SOUTHWEST VERMONT SU - North Bennington ID</v>
      </c>
      <c r="P7" t="str">
        <f t="shared" si="3"/>
        <v>SU005 SOUTHWEST VERMONT SU</v>
      </c>
      <c r="Q7" t="str">
        <f t="shared" si="4"/>
        <v>T141  North Bennington ID</v>
      </c>
      <c r="S7" t="s">
        <v>523</v>
      </c>
      <c r="U7" t="s">
        <v>438</v>
      </c>
      <c r="V7" t="s">
        <v>439</v>
      </c>
      <c r="W7" t="str">
        <f t="shared" si="5"/>
        <v>U097  Barre UUSD</v>
      </c>
      <c r="AB7">
        <v>6</v>
      </c>
      <c r="AC7" t="str">
        <f t="shared" si="6"/>
        <v>60</v>
      </c>
      <c r="AD7" t="str">
        <f t="shared" si="7"/>
        <v/>
      </c>
    </row>
    <row r="8" spans="1:36" x14ac:dyDescent="0.25">
      <c r="A8" t="s">
        <v>2014</v>
      </c>
      <c r="B8" s="5">
        <f t="shared" si="8"/>
        <v>3</v>
      </c>
      <c r="C8" s="5" t="str">
        <f t="shared" si="0"/>
        <v>3SU005</v>
      </c>
      <c r="D8" t="s">
        <v>37</v>
      </c>
      <c r="E8" t="s">
        <v>38</v>
      </c>
      <c r="F8" t="s">
        <v>47</v>
      </c>
      <c r="G8" t="s">
        <v>48</v>
      </c>
      <c r="H8" t="s">
        <v>47</v>
      </c>
      <c r="I8" t="s">
        <v>48</v>
      </c>
      <c r="J8" t="str">
        <f t="shared" si="1"/>
        <v>T181  Sandgate</v>
      </c>
      <c r="L8" t="str">
        <f t="shared" si="2"/>
        <v>SOUTHWEST VERMONT SU - Sandgate</v>
      </c>
      <c r="P8" t="str">
        <f t="shared" si="3"/>
        <v>SU005 SOUTHWEST VERMONT SU</v>
      </c>
      <c r="Q8" t="str">
        <f t="shared" si="4"/>
        <v>T181  Sandgate</v>
      </c>
      <c r="S8" t="s">
        <v>524</v>
      </c>
      <c r="U8" t="s">
        <v>324</v>
      </c>
      <c r="V8" t="s">
        <v>325</v>
      </c>
      <c r="W8" t="str">
        <f t="shared" si="5"/>
        <v>U049  Barstow USD</v>
      </c>
      <c r="AB8">
        <v>7</v>
      </c>
      <c r="AC8" t="str">
        <f t="shared" si="6"/>
        <v>70</v>
      </c>
      <c r="AD8" t="str">
        <f t="shared" si="7"/>
        <v/>
      </c>
    </row>
    <row r="9" spans="1:36" x14ac:dyDescent="0.25">
      <c r="A9" t="s">
        <v>2015</v>
      </c>
      <c r="B9" s="5">
        <f t="shared" si="8"/>
        <v>4</v>
      </c>
      <c r="C9" s="5" t="str">
        <f t="shared" si="0"/>
        <v>4SU005</v>
      </c>
      <c r="D9" t="s">
        <v>37</v>
      </c>
      <c r="E9" t="s">
        <v>38</v>
      </c>
      <c r="F9" t="s">
        <v>50</v>
      </c>
      <c r="G9" t="s">
        <v>51</v>
      </c>
      <c r="H9" t="s">
        <v>50</v>
      </c>
      <c r="I9" t="s">
        <v>51</v>
      </c>
      <c r="J9" t="str">
        <f t="shared" si="1"/>
        <v>U014  Mt. Anthony UHSD</v>
      </c>
      <c r="L9" t="str">
        <f t="shared" si="2"/>
        <v>SOUTHWEST VERMONT SU - Mt. Anthony UHSD</v>
      </c>
      <c r="P9" t="str">
        <f t="shared" si="3"/>
        <v>SU005 SOUTHWEST VERMONT SU</v>
      </c>
      <c r="Q9" t="str">
        <f t="shared" si="4"/>
        <v>U014  Mt. Anthony UHSD</v>
      </c>
      <c r="S9" t="s">
        <v>525</v>
      </c>
      <c r="U9" t="s">
        <v>368</v>
      </c>
      <c r="V9" t="s">
        <v>369</v>
      </c>
      <c r="W9" t="str">
        <f t="shared" si="5"/>
        <v>U027  Bellows Falls UHSD</v>
      </c>
      <c r="AB9">
        <v>8</v>
      </c>
      <c r="AC9" t="str">
        <f t="shared" si="6"/>
        <v>80</v>
      </c>
      <c r="AD9" t="str">
        <f t="shared" si="7"/>
        <v/>
      </c>
    </row>
    <row r="10" spans="1:36" x14ac:dyDescent="0.25">
      <c r="A10" t="s">
        <v>2016</v>
      </c>
      <c r="B10" s="5">
        <f t="shared" si="8"/>
        <v>5</v>
      </c>
      <c r="C10" s="5" t="str">
        <f t="shared" si="0"/>
        <v>5SU005</v>
      </c>
      <c r="D10" t="s">
        <v>37</v>
      </c>
      <c r="E10" t="s">
        <v>38</v>
      </c>
      <c r="F10" t="s">
        <v>53</v>
      </c>
      <c r="G10" t="s">
        <v>54</v>
      </c>
      <c r="H10" t="s">
        <v>53</v>
      </c>
      <c r="I10" t="s">
        <v>54</v>
      </c>
      <c r="J10" t="str">
        <f t="shared" si="1"/>
        <v>U087  Southwest Vermont Union Elementary SD</v>
      </c>
      <c r="L10" t="str">
        <f t="shared" si="2"/>
        <v>SOUTHWEST VERMONT SU - Southwest Vermont Union Elementary SD</v>
      </c>
      <c r="P10" t="str">
        <f t="shared" si="3"/>
        <v>SU005 SOUTHWEST VERMONT SU</v>
      </c>
      <c r="Q10" t="str">
        <f t="shared" si="4"/>
        <v>U087  Southwest Vermont Union Elementary SD</v>
      </c>
      <c r="S10" t="s">
        <v>526</v>
      </c>
      <c r="U10" t="s">
        <v>207</v>
      </c>
      <c r="V10" t="s">
        <v>208</v>
      </c>
      <c r="W10" t="str">
        <f t="shared" si="5"/>
        <v>U021  Blue Mountain USD</v>
      </c>
      <c r="AB10">
        <v>9</v>
      </c>
      <c r="AC10" t="str">
        <f t="shared" si="6"/>
        <v>90</v>
      </c>
      <c r="AD10" t="str">
        <f t="shared" si="7"/>
        <v/>
      </c>
    </row>
    <row r="11" spans="1:36" x14ac:dyDescent="0.25">
      <c r="B11" s="70">
        <f t="shared" si="8"/>
        <v>6</v>
      </c>
      <c r="C11" s="70" t="str">
        <f t="shared" si="0"/>
        <v>6SU005</v>
      </c>
      <c r="D11" s="71" t="s">
        <v>37</v>
      </c>
      <c r="E11" s="71" t="s">
        <v>38</v>
      </c>
      <c r="F11" s="71" t="s">
        <v>37</v>
      </c>
      <c r="G11" s="71" t="s">
        <v>38</v>
      </c>
      <c r="H11" s="71" t="s">
        <v>37</v>
      </c>
      <c r="I11" s="71" t="s">
        <v>38</v>
      </c>
      <c r="J11" s="71" t="str">
        <f t="shared" si="1"/>
        <v>SU005  SOUTHWEST VERMONT SU</v>
      </c>
      <c r="K11" s="71"/>
      <c r="L11" s="71" t="str">
        <f t="shared" si="2"/>
        <v>SOUTHWEST VERMONT SU - SOUTHWEST VERMONT SU</v>
      </c>
      <c r="M11" s="71"/>
      <c r="N11" s="71"/>
      <c r="O11" s="71"/>
      <c r="P11" s="71" t="str">
        <f t="shared" si="3"/>
        <v>SU005 SOUTHWEST VERMONT SU</v>
      </c>
      <c r="Q11" s="71" t="str">
        <f t="shared" si="4"/>
        <v>SU005  SOUTHWEST VERMONT SU</v>
      </c>
      <c r="S11" t="s">
        <v>527</v>
      </c>
      <c r="U11" t="s">
        <v>244</v>
      </c>
      <c r="V11" t="s">
        <v>245</v>
      </c>
      <c r="W11" t="str">
        <f t="shared" si="5"/>
        <v>T030  Brighton</v>
      </c>
      <c r="AB11">
        <v>10</v>
      </c>
      <c r="AC11" t="str">
        <f t="shared" si="6"/>
        <v>100</v>
      </c>
      <c r="AD11" t="str">
        <f t="shared" si="7"/>
        <v/>
      </c>
    </row>
    <row r="12" spans="1:36" x14ac:dyDescent="0.25">
      <c r="B12" s="5">
        <f t="shared" si="8"/>
        <v>1</v>
      </c>
      <c r="C12" s="5" t="str">
        <f t="shared" si="0"/>
        <v>1SU006</v>
      </c>
      <c r="D12" t="s">
        <v>56</v>
      </c>
      <c r="E12" t="s">
        <v>57</v>
      </c>
      <c r="F12" t="s">
        <v>58</v>
      </c>
      <c r="G12" t="s">
        <v>59</v>
      </c>
      <c r="H12" t="s">
        <v>58</v>
      </c>
      <c r="I12" t="s">
        <v>59</v>
      </c>
      <c r="J12" t="str">
        <f t="shared" si="1"/>
        <v>T248  Winhall</v>
      </c>
      <c r="L12" t="str">
        <f t="shared" si="2"/>
        <v>BENNINGTON RUTLAND SU - Winhall</v>
      </c>
      <c r="P12" t="str">
        <f t="shared" si="3"/>
        <v>SU006 BENNINGTON RUTLAND SU</v>
      </c>
      <c r="Q12" t="str">
        <f t="shared" si="4"/>
        <v>T248  Winhall</v>
      </c>
      <c r="S12" t="s">
        <v>528</v>
      </c>
      <c r="U12" t="s">
        <v>103</v>
      </c>
      <c r="V12" t="s">
        <v>104</v>
      </c>
      <c r="W12" t="str">
        <f t="shared" si="5"/>
        <v>T255  Buels Gore</v>
      </c>
      <c r="AB12">
        <v>11</v>
      </c>
      <c r="AC12" t="str">
        <f t="shared" si="6"/>
        <v>110</v>
      </c>
      <c r="AD12" t="str">
        <f t="shared" si="7"/>
        <v/>
      </c>
    </row>
    <row r="13" spans="1:36" x14ac:dyDescent="0.25">
      <c r="B13" s="5">
        <f t="shared" si="8"/>
        <v>2</v>
      </c>
      <c r="C13" s="5" t="str">
        <f t="shared" si="0"/>
        <v>2SU006</v>
      </c>
      <c r="D13" t="s">
        <v>56</v>
      </c>
      <c r="E13" t="s">
        <v>57</v>
      </c>
      <c r="F13" t="s">
        <v>61</v>
      </c>
      <c r="G13" t="s">
        <v>62</v>
      </c>
      <c r="H13" t="s">
        <v>61</v>
      </c>
      <c r="I13" t="s">
        <v>62</v>
      </c>
      <c r="J13" t="str">
        <f t="shared" si="1"/>
        <v>U063  Taconic &amp; Green Regional USD</v>
      </c>
      <c r="L13" t="str">
        <f t="shared" si="2"/>
        <v>BENNINGTON RUTLAND SU - Taconic &amp; Green Regional USD</v>
      </c>
      <c r="P13" t="str">
        <f t="shared" si="3"/>
        <v>SU006 BENNINGTON RUTLAND SU</v>
      </c>
      <c r="Q13" t="str">
        <f t="shared" si="4"/>
        <v>U063  Taconic &amp; Green Regional USD</v>
      </c>
      <c r="S13" t="s">
        <v>529</v>
      </c>
      <c r="U13" t="s">
        <v>116</v>
      </c>
      <c r="V13" t="s">
        <v>117</v>
      </c>
      <c r="W13" t="str">
        <f t="shared" si="5"/>
        <v>T037  Burlington</v>
      </c>
      <c r="AB13">
        <v>12</v>
      </c>
      <c r="AC13" t="str">
        <f t="shared" si="6"/>
        <v>120</v>
      </c>
      <c r="AD13" t="str">
        <f t="shared" si="7"/>
        <v/>
      </c>
    </row>
    <row r="14" spans="1:36" x14ac:dyDescent="0.25">
      <c r="B14" s="5">
        <f t="shared" si="8"/>
        <v>3</v>
      </c>
      <c r="C14" s="5" t="str">
        <f t="shared" si="0"/>
        <v>3SU006</v>
      </c>
      <c r="D14" t="s">
        <v>56</v>
      </c>
      <c r="E14" t="s">
        <v>57</v>
      </c>
      <c r="F14" t="s">
        <v>64</v>
      </c>
      <c r="G14" t="s">
        <v>65</v>
      </c>
      <c r="H14" t="s">
        <v>64</v>
      </c>
      <c r="I14" t="s">
        <v>65</v>
      </c>
      <c r="J14" t="str">
        <f t="shared" si="1"/>
        <v>U084  Mettawee SD</v>
      </c>
      <c r="L14" t="str">
        <f t="shared" si="2"/>
        <v>BENNINGTON RUTLAND SU - Mettawee SD</v>
      </c>
      <c r="P14" t="str">
        <f t="shared" si="3"/>
        <v>SU006 BENNINGTON RUTLAND SU</v>
      </c>
      <c r="Q14" t="str">
        <f t="shared" si="4"/>
        <v>U084  Mettawee SD</v>
      </c>
      <c r="S14" t="s">
        <v>530</v>
      </c>
      <c r="U14" t="s">
        <v>75</v>
      </c>
      <c r="V14" t="s">
        <v>76</v>
      </c>
      <c r="W14" t="str">
        <f t="shared" si="5"/>
        <v>T038  Cabot</v>
      </c>
      <c r="AB14">
        <v>13</v>
      </c>
      <c r="AC14" t="str">
        <f t="shared" si="6"/>
        <v>130</v>
      </c>
      <c r="AD14" t="str">
        <f t="shared" si="7"/>
        <v/>
      </c>
    </row>
    <row r="15" spans="1:36" x14ac:dyDescent="0.25">
      <c r="B15" s="70">
        <f t="shared" si="8"/>
        <v>4</v>
      </c>
      <c r="C15" s="70" t="str">
        <f t="shared" si="0"/>
        <v>4SU006</v>
      </c>
      <c r="D15" s="71" t="s">
        <v>56</v>
      </c>
      <c r="E15" s="71" t="s">
        <v>57</v>
      </c>
      <c r="F15" s="71" t="s">
        <v>56</v>
      </c>
      <c r="G15" s="71" t="s">
        <v>57</v>
      </c>
      <c r="H15" s="71" t="s">
        <v>56</v>
      </c>
      <c r="I15" s="71" t="s">
        <v>57</v>
      </c>
      <c r="J15" s="71" t="str">
        <f t="shared" si="1"/>
        <v>SU006  BENNINGTON RUTLAND SU</v>
      </c>
      <c r="K15" s="71"/>
      <c r="L15" s="71" t="str">
        <f t="shared" si="2"/>
        <v>BENNINGTON RUTLAND SU - BENNINGTON RUTLAND SU</v>
      </c>
      <c r="M15" s="71"/>
      <c r="N15" s="71"/>
      <c r="O15" s="71"/>
      <c r="P15" s="71" t="str">
        <f t="shared" si="3"/>
        <v>SU006 BENNINGTON RUTLAND SU</v>
      </c>
      <c r="Q15" s="71" t="str">
        <f t="shared" si="4"/>
        <v>SU006  BENNINGTON RUTLAND SU</v>
      </c>
      <c r="S15" t="s">
        <v>531</v>
      </c>
      <c r="U15" t="s">
        <v>88</v>
      </c>
      <c r="V15" t="s">
        <v>89</v>
      </c>
      <c r="W15" t="str">
        <f t="shared" si="5"/>
        <v>U078  Caledonia Cooperative UUSD</v>
      </c>
      <c r="AB15">
        <v>14</v>
      </c>
      <c r="AC15" t="str">
        <f t="shared" si="6"/>
        <v>140</v>
      </c>
      <c r="AD15" t="str">
        <f t="shared" si="7"/>
        <v/>
      </c>
    </row>
    <row r="16" spans="1:36" x14ac:dyDescent="0.25">
      <c r="B16" s="5">
        <f t="shared" si="8"/>
        <v>1</v>
      </c>
      <c r="C16" s="5" t="str">
        <f t="shared" si="0"/>
        <v>1SU007</v>
      </c>
      <c r="D16" t="s">
        <v>67</v>
      </c>
      <c r="E16" t="s">
        <v>68</v>
      </c>
      <c r="F16" t="s">
        <v>69</v>
      </c>
      <c r="G16" t="s">
        <v>70</v>
      </c>
      <c r="H16" t="s">
        <v>69</v>
      </c>
      <c r="I16" t="s">
        <v>70</v>
      </c>
      <c r="J16" t="str">
        <f t="shared" si="1"/>
        <v>T050  Colchester</v>
      </c>
      <c r="L16" t="str">
        <f t="shared" si="2"/>
        <v>COLCHESTER SD - Colchester</v>
      </c>
      <c r="P16" t="str">
        <f t="shared" si="3"/>
        <v>SU007 COLCHESTER SD</v>
      </c>
      <c r="Q16" t="str">
        <f t="shared" si="4"/>
        <v>T050  Colchester</v>
      </c>
      <c r="S16" t="s">
        <v>532</v>
      </c>
      <c r="U16" t="s">
        <v>185</v>
      </c>
      <c r="V16" t="s">
        <v>186</v>
      </c>
      <c r="W16" t="str">
        <f t="shared" si="5"/>
        <v>T040  Cambridge</v>
      </c>
      <c r="AB16">
        <v>15</v>
      </c>
      <c r="AC16" t="str">
        <f t="shared" si="6"/>
        <v>150</v>
      </c>
      <c r="AD16" t="str">
        <f t="shared" si="7"/>
        <v/>
      </c>
    </row>
    <row r="17" spans="2:30" x14ac:dyDescent="0.25">
      <c r="B17" s="5">
        <f t="shared" si="8"/>
        <v>1</v>
      </c>
      <c r="C17" s="5" t="str">
        <f t="shared" si="0"/>
        <v>1SU009</v>
      </c>
      <c r="D17" t="s">
        <v>73</v>
      </c>
      <c r="E17" t="s">
        <v>74</v>
      </c>
      <c r="F17" t="s">
        <v>75</v>
      </c>
      <c r="G17" t="s">
        <v>76</v>
      </c>
      <c r="H17" t="s">
        <v>75</v>
      </c>
      <c r="I17" t="s">
        <v>76</v>
      </c>
      <c r="J17" t="str">
        <f t="shared" si="1"/>
        <v>T038  Cabot</v>
      </c>
      <c r="L17" t="str">
        <f t="shared" si="2"/>
        <v>CALEDONIA CENTRAL SU - Cabot</v>
      </c>
      <c r="P17" t="str">
        <f t="shared" si="3"/>
        <v>SU009 CALEDONIA CENTRAL SU</v>
      </c>
      <c r="Q17" t="str">
        <f t="shared" si="4"/>
        <v>T038  Cabot</v>
      </c>
      <c r="S17" t="s">
        <v>533</v>
      </c>
      <c r="U17" t="s">
        <v>131</v>
      </c>
      <c r="V17" t="s">
        <v>132</v>
      </c>
      <c r="W17" t="str">
        <f t="shared" si="5"/>
        <v>T041  Canaan</v>
      </c>
      <c r="AB17">
        <v>16</v>
      </c>
      <c r="AC17" t="str">
        <f t="shared" si="6"/>
        <v>160</v>
      </c>
      <c r="AD17" t="str">
        <f t="shared" si="7"/>
        <v/>
      </c>
    </row>
    <row r="18" spans="2:30" x14ac:dyDescent="0.25">
      <c r="B18" s="5">
        <f t="shared" si="8"/>
        <v>2</v>
      </c>
      <c r="C18" s="5" t="str">
        <f t="shared" si="0"/>
        <v>2SU009</v>
      </c>
      <c r="D18" t="s">
        <v>73</v>
      </c>
      <c r="E18" t="s">
        <v>74</v>
      </c>
      <c r="F18" t="s">
        <v>79</v>
      </c>
      <c r="G18" t="s">
        <v>80</v>
      </c>
      <c r="H18" t="s">
        <v>79</v>
      </c>
      <c r="I18" t="s">
        <v>80</v>
      </c>
      <c r="J18" t="str">
        <f t="shared" si="1"/>
        <v>T057  Danville</v>
      </c>
      <c r="L18" t="str">
        <f t="shared" si="2"/>
        <v>CALEDONIA CENTRAL SU - Danville</v>
      </c>
      <c r="P18" t="str">
        <f t="shared" si="3"/>
        <v>SU009 CALEDONIA CENTRAL SU</v>
      </c>
      <c r="Q18" t="str">
        <f t="shared" si="4"/>
        <v>T057  Danville</v>
      </c>
      <c r="S18" t="s">
        <v>534</v>
      </c>
      <c r="U18" t="s">
        <v>502</v>
      </c>
      <c r="V18" t="s">
        <v>503</v>
      </c>
      <c r="W18" t="str">
        <f t="shared" si="5"/>
        <v>TE004  CENTRAL VERMONT CAREER CENTER</v>
      </c>
      <c r="AB18">
        <v>17</v>
      </c>
      <c r="AC18" t="str">
        <f t="shared" si="6"/>
        <v>170</v>
      </c>
      <c r="AD18" t="str">
        <f t="shared" si="7"/>
        <v/>
      </c>
    </row>
    <row r="19" spans="2:30" x14ac:dyDescent="0.25">
      <c r="B19" s="5">
        <f t="shared" si="8"/>
        <v>3</v>
      </c>
      <c r="C19" s="5" t="str">
        <f t="shared" si="0"/>
        <v>3SU009</v>
      </c>
      <c r="D19" t="s">
        <v>73</v>
      </c>
      <c r="E19" t="s">
        <v>74</v>
      </c>
      <c r="F19" t="s">
        <v>82</v>
      </c>
      <c r="G19" t="s">
        <v>83</v>
      </c>
      <c r="H19" t="s">
        <v>82</v>
      </c>
      <c r="I19" t="s">
        <v>83</v>
      </c>
      <c r="J19" t="str">
        <f t="shared" si="1"/>
        <v>T151  Peacham</v>
      </c>
      <c r="L19" t="str">
        <f t="shared" si="2"/>
        <v>CALEDONIA CENTRAL SU - Peacham</v>
      </c>
      <c r="P19" t="str">
        <f t="shared" si="3"/>
        <v>SU009 CALEDONIA CENTRAL SU</v>
      </c>
      <c r="Q19" t="str">
        <f t="shared" si="4"/>
        <v>T151  Peacham</v>
      </c>
      <c r="S19" t="s">
        <v>535</v>
      </c>
      <c r="U19" t="s">
        <v>180</v>
      </c>
      <c r="V19" t="s">
        <v>181</v>
      </c>
      <c r="W19" t="str">
        <f t="shared" si="5"/>
        <v>U066  Champlain Islands UUSD</v>
      </c>
      <c r="AB19">
        <v>18</v>
      </c>
      <c r="AC19" t="str">
        <f t="shared" si="6"/>
        <v>180</v>
      </c>
      <c r="AD19" t="str">
        <f t="shared" si="7"/>
        <v/>
      </c>
    </row>
    <row r="20" spans="2:30" x14ac:dyDescent="0.25">
      <c r="B20" s="5">
        <f t="shared" si="8"/>
        <v>4</v>
      </c>
      <c r="C20" s="5" t="str">
        <f t="shared" si="0"/>
        <v>4SU009</v>
      </c>
      <c r="D20" t="s">
        <v>73</v>
      </c>
      <c r="E20" t="s">
        <v>74</v>
      </c>
      <c r="F20" t="s">
        <v>85</v>
      </c>
      <c r="G20" t="s">
        <v>86</v>
      </c>
      <c r="H20" t="s">
        <v>85</v>
      </c>
      <c r="I20" t="s">
        <v>86</v>
      </c>
      <c r="J20" t="str">
        <f t="shared" si="1"/>
        <v>U033  Twinfield USD</v>
      </c>
      <c r="L20" t="str">
        <f t="shared" si="2"/>
        <v>CALEDONIA CENTRAL SU - Twinfield USD</v>
      </c>
      <c r="P20" t="str">
        <f t="shared" si="3"/>
        <v>SU009 CALEDONIA CENTRAL SU</v>
      </c>
      <c r="Q20" t="str">
        <f t="shared" si="4"/>
        <v>U033  Twinfield USD</v>
      </c>
      <c r="S20" t="s">
        <v>536</v>
      </c>
      <c r="U20" t="s">
        <v>111</v>
      </c>
      <c r="V20" t="s">
        <v>112</v>
      </c>
      <c r="W20" t="str">
        <f t="shared" si="5"/>
        <v>U056  Champlain Valley USD</v>
      </c>
      <c r="AB20">
        <v>19</v>
      </c>
      <c r="AC20" t="str">
        <f t="shared" si="6"/>
        <v>190</v>
      </c>
      <c r="AD20" t="str">
        <f t="shared" si="7"/>
        <v/>
      </c>
    </row>
    <row r="21" spans="2:30" x14ac:dyDescent="0.25">
      <c r="B21" s="5">
        <f t="shared" si="8"/>
        <v>5</v>
      </c>
      <c r="C21" s="5" t="str">
        <f t="shared" si="0"/>
        <v>5SU009</v>
      </c>
      <c r="D21" t="s">
        <v>73</v>
      </c>
      <c r="E21" t="s">
        <v>74</v>
      </c>
      <c r="F21" t="s">
        <v>88</v>
      </c>
      <c r="G21" t="s">
        <v>89</v>
      </c>
      <c r="H21" t="s">
        <v>88</v>
      </c>
      <c r="I21" t="s">
        <v>89</v>
      </c>
      <c r="J21" t="str">
        <f t="shared" si="1"/>
        <v>U078  Caledonia Cooperative UUSD</v>
      </c>
      <c r="L21" t="str">
        <f t="shared" si="2"/>
        <v>CALEDONIA CENTRAL SU - Caledonia Cooperative UUSD</v>
      </c>
      <c r="P21" t="str">
        <f t="shared" si="3"/>
        <v>SU009 CALEDONIA CENTRAL SU</v>
      </c>
      <c r="Q21" t="str">
        <f t="shared" si="4"/>
        <v>U078  Caledonia Cooperative UUSD</v>
      </c>
      <c r="S21" t="s">
        <v>537</v>
      </c>
      <c r="U21" t="s">
        <v>247</v>
      </c>
      <c r="V21" t="s">
        <v>248</v>
      </c>
      <c r="W21" t="str">
        <f t="shared" si="5"/>
        <v>T044  Charleston</v>
      </c>
      <c r="AB21">
        <v>20</v>
      </c>
      <c r="AC21" t="str">
        <f t="shared" si="6"/>
        <v>200</v>
      </c>
      <c r="AD21" t="str">
        <f t="shared" si="7"/>
        <v/>
      </c>
    </row>
    <row r="22" spans="2:30" x14ac:dyDescent="0.25">
      <c r="B22" s="70">
        <f t="shared" si="8"/>
        <v>6</v>
      </c>
      <c r="C22" s="70" t="str">
        <f t="shared" si="0"/>
        <v>6SU009</v>
      </c>
      <c r="D22" s="71" t="s">
        <v>73</v>
      </c>
      <c r="E22" s="71" t="s">
        <v>74</v>
      </c>
      <c r="F22" s="71" t="s">
        <v>73</v>
      </c>
      <c r="G22" s="71" t="s">
        <v>74</v>
      </c>
      <c r="H22" s="71" t="s">
        <v>73</v>
      </c>
      <c r="I22" s="71" t="s">
        <v>74</v>
      </c>
      <c r="J22" s="71" t="str">
        <f t="shared" si="1"/>
        <v>SU009  CALEDONIA CENTRAL SU</v>
      </c>
      <c r="K22" s="71"/>
      <c r="L22" s="71" t="str">
        <f t="shared" si="2"/>
        <v>CALEDONIA CENTRAL SU - CALEDONIA CENTRAL SU</v>
      </c>
      <c r="M22" s="71"/>
      <c r="N22" s="71"/>
      <c r="O22" s="71"/>
      <c r="P22" s="71" t="str">
        <f t="shared" si="3"/>
        <v>SU009 CALEDONIA CENTRAL SU</v>
      </c>
      <c r="Q22" s="71" t="str">
        <f t="shared" si="4"/>
        <v>SU009  CALEDONIA CENTRAL SU</v>
      </c>
      <c r="S22" t="s">
        <v>538</v>
      </c>
      <c r="U22" t="s">
        <v>69</v>
      </c>
      <c r="V22" t="s">
        <v>70</v>
      </c>
      <c r="W22" t="str">
        <f t="shared" si="5"/>
        <v>T050  Colchester</v>
      </c>
    </row>
    <row r="23" spans="2:30" x14ac:dyDescent="0.25">
      <c r="B23" s="5">
        <f t="shared" si="8"/>
        <v>1</v>
      </c>
      <c r="C23" s="5" t="str">
        <f t="shared" si="0"/>
        <v>1SU010</v>
      </c>
      <c r="D23" t="s">
        <v>91</v>
      </c>
      <c r="E23" t="s">
        <v>92</v>
      </c>
      <c r="F23" t="s">
        <v>93</v>
      </c>
      <c r="G23" t="s">
        <v>94</v>
      </c>
      <c r="H23" t="s">
        <v>93</v>
      </c>
      <c r="I23" t="s">
        <v>94</v>
      </c>
      <c r="J23" t="str">
        <f t="shared" si="1"/>
        <v>T126  Milton</v>
      </c>
      <c r="L23" t="str">
        <f t="shared" si="2"/>
        <v>MILTON SD - Milton</v>
      </c>
      <c r="P23" t="str">
        <f t="shared" si="3"/>
        <v>SU010 MILTON SD</v>
      </c>
      <c r="Q23" t="str">
        <f t="shared" si="4"/>
        <v>T126  Milton</v>
      </c>
      <c r="S23" t="s">
        <v>539</v>
      </c>
      <c r="U23" t="s">
        <v>251</v>
      </c>
      <c r="V23" t="s">
        <v>252</v>
      </c>
      <c r="W23" t="str">
        <f t="shared" si="5"/>
        <v>T054  Coventry</v>
      </c>
    </row>
    <row r="24" spans="2:30" x14ac:dyDescent="0.25">
      <c r="B24" s="5">
        <f t="shared" si="8"/>
        <v>1</v>
      </c>
      <c r="C24" s="5" t="str">
        <f t="shared" si="0"/>
        <v>1SU011</v>
      </c>
      <c r="D24" t="s">
        <v>96</v>
      </c>
      <c r="E24" t="s">
        <v>97</v>
      </c>
      <c r="F24" t="s">
        <v>98</v>
      </c>
      <c r="G24" t="s">
        <v>99</v>
      </c>
      <c r="H24" t="s">
        <v>98</v>
      </c>
      <c r="I24" t="s">
        <v>99</v>
      </c>
      <c r="J24" t="str">
        <f t="shared" si="1"/>
        <v>T179  St. Johnsbury</v>
      </c>
      <c r="L24" t="str">
        <f t="shared" si="2"/>
        <v>ST JOHNSBURY SD - St. Johnsbury</v>
      </c>
      <c r="P24" t="str">
        <f t="shared" si="3"/>
        <v>SU011 ST JOHNSBURY SD</v>
      </c>
      <c r="Q24" t="str">
        <f t="shared" si="4"/>
        <v>T179  St. Johnsbury</v>
      </c>
      <c r="S24" t="s">
        <v>540</v>
      </c>
      <c r="U24" t="s">
        <v>307</v>
      </c>
      <c r="V24" t="s">
        <v>308</v>
      </c>
      <c r="W24" t="str">
        <f t="shared" si="5"/>
        <v>T055  Craftsbury</v>
      </c>
    </row>
    <row r="25" spans="2:30" x14ac:dyDescent="0.25">
      <c r="B25" s="5">
        <f t="shared" si="8"/>
        <v>1</v>
      </c>
      <c r="C25" s="5" t="str">
        <f t="shared" si="0"/>
        <v>1SU012</v>
      </c>
      <c r="D25" t="s">
        <v>101</v>
      </c>
      <c r="E25" t="s">
        <v>102</v>
      </c>
      <c r="F25" t="s">
        <v>103</v>
      </c>
      <c r="G25" t="s">
        <v>104</v>
      </c>
      <c r="H25" t="s">
        <v>103</v>
      </c>
      <c r="I25" t="s">
        <v>104</v>
      </c>
      <c r="J25" t="str">
        <f t="shared" si="1"/>
        <v>T255  Buels Gore</v>
      </c>
      <c r="L25" t="str">
        <f t="shared" si="2"/>
        <v>MT MANSFIELD SD - Buels Gore</v>
      </c>
      <c r="P25" t="str">
        <f t="shared" si="3"/>
        <v>SU012 MT MANSFIELD SD</v>
      </c>
      <c r="Q25" t="str">
        <f t="shared" si="4"/>
        <v>T255  Buels Gore</v>
      </c>
      <c r="S25" t="s">
        <v>541</v>
      </c>
      <c r="U25" t="s">
        <v>79</v>
      </c>
      <c r="V25" t="s">
        <v>80</v>
      </c>
      <c r="W25" t="str">
        <f t="shared" si="5"/>
        <v>T057  Danville</v>
      </c>
    </row>
    <row r="26" spans="2:30" x14ac:dyDescent="0.25">
      <c r="B26" s="5">
        <f t="shared" si="8"/>
        <v>2</v>
      </c>
      <c r="C26" s="5" t="str">
        <f t="shared" si="0"/>
        <v>2SU012</v>
      </c>
      <c r="D26" t="s">
        <v>101</v>
      </c>
      <c r="E26" t="s">
        <v>102</v>
      </c>
      <c r="F26" t="s">
        <v>106</v>
      </c>
      <c r="G26" t="s">
        <v>107</v>
      </c>
      <c r="H26" t="s">
        <v>106</v>
      </c>
      <c r="I26" t="s">
        <v>107</v>
      </c>
      <c r="J26" t="str">
        <f t="shared" si="1"/>
        <v>U401  Mt. Mansfield UUSD</v>
      </c>
      <c r="L26" t="str">
        <f t="shared" si="2"/>
        <v>MT MANSFIELD SD - Mt. Mansfield UUSD</v>
      </c>
      <c r="P26" t="str">
        <f t="shared" si="3"/>
        <v>SU012 MT MANSFIELD SD</v>
      </c>
      <c r="Q26" t="str">
        <f t="shared" si="4"/>
        <v>U401  Mt. Mansfield UUSD</v>
      </c>
      <c r="S26" t="s">
        <v>542</v>
      </c>
      <c r="U26" t="s">
        <v>254</v>
      </c>
      <c r="V26" t="s">
        <v>255</v>
      </c>
      <c r="W26" t="str">
        <f t="shared" si="5"/>
        <v>T058  Derby</v>
      </c>
    </row>
    <row r="27" spans="2:30" x14ac:dyDescent="0.25">
      <c r="B27" s="5">
        <f t="shared" si="8"/>
        <v>1</v>
      </c>
      <c r="C27" s="5" t="str">
        <f t="shared" si="0"/>
        <v>1SU014</v>
      </c>
      <c r="D27" t="s">
        <v>109</v>
      </c>
      <c r="E27" t="s">
        <v>110</v>
      </c>
      <c r="F27" t="s">
        <v>111</v>
      </c>
      <c r="G27" t="s">
        <v>112</v>
      </c>
      <c r="H27" t="s">
        <v>111</v>
      </c>
      <c r="I27" t="s">
        <v>112</v>
      </c>
      <c r="J27" t="str">
        <f t="shared" si="1"/>
        <v>U056  Champlain Valley USD</v>
      </c>
      <c r="L27" t="str">
        <f t="shared" si="2"/>
        <v>CHAMPLAIN VALLEY SD - Champlain Valley USD</v>
      </c>
      <c r="P27" t="str">
        <f t="shared" si="3"/>
        <v>SU014 CHAMPLAIN VALLEY SD</v>
      </c>
      <c r="Q27" t="str">
        <f t="shared" si="4"/>
        <v>U056  Champlain Valley USD</v>
      </c>
      <c r="S27" t="s">
        <v>543</v>
      </c>
      <c r="U27" t="s">
        <v>480</v>
      </c>
      <c r="V27" t="s">
        <v>481</v>
      </c>
      <c r="W27" t="str">
        <f t="shared" si="5"/>
        <v>U067  Echo Valley Community USD</v>
      </c>
    </row>
    <row r="28" spans="2:30" x14ac:dyDescent="0.25">
      <c r="B28" s="5">
        <f t="shared" si="8"/>
        <v>1</v>
      </c>
      <c r="C28" s="5" t="str">
        <f t="shared" si="0"/>
        <v>1SU015</v>
      </c>
      <c r="D28" t="s">
        <v>114</v>
      </c>
      <c r="E28" t="s">
        <v>115</v>
      </c>
      <c r="F28" t="s">
        <v>116</v>
      </c>
      <c r="G28" t="s">
        <v>117</v>
      </c>
      <c r="H28" t="s">
        <v>116</v>
      </c>
      <c r="I28" t="s">
        <v>117</v>
      </c>
      <c r="J28" t="str">
        <f t="shared" si="1"/>
        <v>T037  Burlington</v>
      </c>
      <c r="L28" t="str">
        <f t="shared" si="2"/>
        <v>BURLINGTON SD - Burlington</v>
      </c>
      <c r="P28" t="str">
        <f t="shared" si="3"/>
        <v>SU015 BURLINGTON SD</v>
      </c>
      <c r="Q28" t="str">
        <f t="shared" si="4"/>
        <v>T037  Burlington</v>
      </c>
      <c r="S28" t="s">
        <v>544</v>
      </c>
      <c r="U28" t="s">
        <v>199</v>
      </c>
      <c r="V28" t="s">
        <v>200</v>
      </c>
      <c r="W28" t="str">
        <f t="shared" si="5"/>
        <v>U090  Elmore-Morristown UUSD</v>
      </c>
    </row>
    <row r="29" spans="2:30" x14ac:dyDescent="0.25">
      <c r="B29" s="5">
        <f t="shared" si="8"/>
        <v>1</v>
      </c>
      <c r="C29" s="5" t="str">
        <f t="shared" si="0"/>
        <v>1SU016</v>
      </c>
      <c r="D29" t="s">
        <v>119</v>
      </c>
      <c r="E29" t="s">
        <v>120</v>
      </c>
      <c r="F29" t="s">
        <v>121</v>
      </c>
      <c r="G29" t="s">
        <v>122</v>
      </c>
      <c r="H29" t="s">
        <v>121</v>
      </c>
      <c r="I29" t="s">
        <v>122</v>
      </c>
      <c r="J29" t="str">
        <f t="shared" si="1"/>
        <v>T191  South Burlington</v>
      </c>
      <c r="L29" t="str">
        <f t="shared" si="2"/>
        <v>SOUTH BURLINGTON SD - South Burlington</v>
      </c>
      <c r="P29" t="str">
        <f t="shared" si="3"/>
        <v>SU016 SOUTH BURLINGTON SD</v>
      </c>
      <c r="Q29" t="str">
        <f t="shared" si="4"/>
        <v>T191  South Burlington</v>
      </c>
      <c r="S29" t="s">
        <v>545</v>
      </c>
      <c r="U29" t="s">
        <v>147</v>
      </c>
      <c r="V29" t="s">
        <v>148</v>
      </c>
      <c r="W29" t="str">
        <f t="shared" si="5"/>
        <v>U088  Enosburgh-Richford UUSD</v>
      </c>
    </row>
    <row r="30" spans="2:30" x14ac:dyDescent="0.25">
      <c r="B30" s="5">
        <f t="shared" si="8"/>
        <v>1</v>
      </c>
      <c r="C30" s="5" t="str">
        <f t="shared" si="0"/>
        <v>1SU017</v>
      </c>
      <c r="D30" t="s">
        <v>124</v>
      </c>
      <c r="E30" t="s">
        <v>125</v>
      </c>
      <c r="F30" t="s">
        <v>126</v>
      </c>
      <c r="G30" t="s">
        <v>127</v>
      </c>
      <c r="H30" t="s">
        <v>126</v>
      </c>
      <c r="I30" t="s">
        <v>127</v>
      </c>
      <c r="J30" t="str">
        <f t="shared" si="1"/>
        <v>T249  Winooski ID</v>
      </c>
      <c r="L30" t="str">
        <f t="shared" si="2"/>
        <v>WINOOSKI SD - Winooski ID</v>
      </c>
      <c r="P30" t="str">
        <f t="shared" si="3"/>
        <v>SU017 WINOOSKI SD</v>
      </c>
      <c r="Q30" t="str">
        <f t="shared" si="4"/>
        <v>T249  Winooski ID</v>
      </c>
      <c r="S30" t="s">
        <v>546</v>
      </c>
      <c r="U30" t="s">
        <v>456</v>
      </c>
      <c r="V30" t="s">
        <v>457</v>
      </c>
      <c r="W30" t="str">
        <f t="shared" si="5"/>
        <v>U051  Essex-Westford EC USD</v>
      </c>
    </row>
    <row r="31" spans="2:30" x14ac:dyDescent="0.25">
      <c r="B31" s="5">
        <f t="shared" si="8"/>
        <v>1</v>
      </c>
      <c r="C31" s="5" t="str">
        <f t="shared" si="0"/>
        <v>1SU019</v>
      </c>
      <c r="D31" t="s">
        <v>129</v>
      </c>
      <c r="E31" t="s">
        <v>130</v>
      </c>
      <c r="F31" t="s">
        <v>131</v>
      </c>
      <c r="G31" t="s">
        <v>132</v>
      </c>
      <c r="H31" t="s">
        <v>131</v>
      </c>
      <c r="I31" t="s">
        <v>132</v>
      </c>
      <c r="J31" t="str">
        <f t="shared" si="1"/>
        <v>T041  Canaan</v>
      </c>
      <c r="L31" t="str">
        <f t="shared" si="2"/>
        <v>ESSEX NORTH SU - Canaan</v>
      </c>
      <c r="P31" t="str">
        <f t="shared" si="3"/>
        <v>SU019 ESSEX NORTH SU</v>
      </c>
      <c r="Q31" t="str">
        <f t="shared" si="4"/>
        <v>T041  Canaan</v>
      </c>
      <c r="S31" t="s">
        <v>547</v>
      </c>
      <c r="U31" t="s">
        <v>157</v>
      </c>
      <c r="V31" t="s">
        <v>158</v>
      </c>
      <c r="W31" t="str">
        <f t="shared" si="5"/>
        <v>T071  Fairfax</v>
      </c>
    </row>
    <row r="32" spans="2:30" x14ac:dyDescent="0.25">
      <c r="B32" s="5">
        <f t="shared" si="8"/>
        <v>2</v>
      </c>
      <c r="C32" s="5" t="str">
        <f t="shared" si="0"/>
        <v>2SU019</v>
      </c>
      <c r="D32" t="s">
        <v>129</v>
      </c>
      <c r="E32" t="s">
        <v>130</v>
      </c>
      <c r="F32" t="s">
        <v>135</v>
      </c>
      <c r="G32" t="s">
        <v>136</v>
      </c>
      <c r="H32" t="s">
        <v>135</v>
      </c>
      <c r="I32" t="s">
        <v>136</v>
      </c>
      <c r="J32" t="str">
        <f t="shared" si="1"/>
        <v>T258  Ferdinand</v>
      </c>
      <c r="L32" t="str">
        <f t="shared" si="2"/>
        <v>ESSEX NORTH SU - Ferdinand</v>
      </c>
      <c r="P32" t="str">
        <f t="shared" si="3"/>
        <v>SU019 ESSEX NORTH SU</v>
      </c>
      <c r="Q32" t="str">
        <f t="shared" si="4"/>
        <v>T258  Ferdinand</v>
      </c>
      <c r="S32" t="s">
        <v>548</v>
      </c>
      <c r="U32" t="s">
        <v>135</v>
      </c>
      <c r="V32" t="s">
        <v>136</v>
      </c>
      <c r="W32" t="str">
        <f t="shared" si="5"/>
        <v>T258  Ferdinand</v>
      </c>
    </row>
    <row r="33" spans="2:23" x14ac:dyDescent="0.25">
      <c r="B33" s="5">
        <f t="shared" si="8"/>
        <v>3</v>
      </c>
      <c r="C33" s="5" t="str">
        <f t="shared" si="0"/>
        <v>3SU019</v>
      </c>
      <c r="D33" t="s">
        <v>129</v>
      </c>
      <c r="E33" t="s">
        <v>130</v>
      </c>
      <c r="F33" t="s">
        <v>138</v>
      </c>
      <c r="G33" t="s">
        <v>139</v>
      </c>
      <c r="H33" t="s">
        <v>138</v>
      </c>
      <c r="I33" t="s">
        <v>139</v>
      </c>
      <c r="J33" t="str">
        <f t="shared" si="1"/>
        <v>U065  Northeast Kingdom Choice USD</v>
      </c>
      <c r="L33" t="str">
        <f t="shared" si="2"/>
        <v>ESSEX NORTH SU - Northeast Kingdom Choice USD</v>
      </c>
      <c r="P33" t="str">
        <f t="shared" si="3"/>
        <v>SU019 ESSEX NORTH SU</v>
      </c>
      <c r="Q33" t="str">
        <f t="shared" si="4"/>
        <v>U065  Northeast Kingdom Choice USD</v>
      </c>
      <c r="S33" t="s">
        <v>549</v>
      </c>
      <c r="U33" t="s">
        <v>239</v>
      </c>
      <c r="V33" t="s">
        <v>240</v>
      </c>
      <c r="W33" t="str">
        <f t="shared" si="5"/>
        <v>U082  First Branch USD</v>
      </c>
    </row>
    <row r="34" spans="2:23" x14ac:dyDescent="0.25">
      <c r="B34" s="70">
        <f t="shared" si="8"/>
        <v>4</v>
      </c>
      <c r="C34" s="70" t="str">
        <f t="shared" si="0"/>
        <v>4SU019</v>
      </c>
      <c r="D34" s="71" t="s">
        <v>129</v>
      </c>
      <c r="E34" s="71" t="s">
        <v>130</v>
      </c>
      <c r="F34" s="71" t="s">
        <v>129</v>
      </c>
      <c r="G34" s="71" t="s">
        <v>130</v>
      </c>
      <c r="H34" s="71" t="s">
        <v>129</v>
      </c>
      <c r="I34" s="71" t="s">
        <v>130</v>
      </c>
      <c r="J34" s="71" t="str">
        <f t="shared" si="1"/>
        <v>SU019  ESSEX NORTH SU</v>
      </c>
      <c r="K34" s="71"/>
      <c r="L34" s="71" t="str">
        <f t="shared" si="2"/>
        <v>ESSEX NORTH SU - ESSEX NORTH SU</v>
      </c>
      <c r="M34" s="71"/>
      <c r="N34" s="71"/>
      <c r="O34" s="71"/>
      <c r="P34" s="71" t="str">
        <f t="shared" si="3"/>
        <v>SU019 ESSEX NORTH SU</v>
      </c>
      <c r="Q34" s="71" t="str">
        <f t="shared" si="4"/>
        <v>SU019  ESSEX NORTH SU</v>
      </c>
      <c r="S34" t="s">
        <v>550</v>
      </c>
      <c r="U34" t="s">
        <v>160</v>
      </c>
      <c r="V34" t="s">
        <v>161</v>
      </c>
      <c r="W34" t="str">
        <f t="shared" si="5"/>
        <v>T077  Fletcher</v>
      </c>
    </row>
    <row r="35" spans="2:23" x14ac:dyDescent="0.25">
      <c r="B35" s="5">
        <f t="shared" si="8"/>
        <v>1</v>
      </c>
      <c r="C35" s="5" t="str">
        <f t="shared" si="0"/>
        <v>1SU020</v>
      </c>
      <c r="D35" t="s">
        <v>141</v>
      </c>
      <c r="E35" t="s">
        <v>142</v>
      </c>
      <c r="F35" t="s">
        <v>143</v>
      </c>
      <c r="G35" t="s">
        <v>144</v>
      </c>
      <c r="H35" t="s">
        <v>143</v>
      </c>
      <c r="I35" t="s">
        <v>144</v>
      </c>
      <c r="J35" t="str">
        <f t="shared" si="1"/>
        <v>U085  Northern Mountain Valley UUSD</v>
      </c>
      <c r="L35" t="str">
        <f t="shared" si="2"/>
        <v>FRANKLIN NORTHEAST SU - Northern Mountain Valley UUSD</v>
      </c>
      <c r="P35" t="str">
        <f t="shared" si="3"/>
        <v>SU020 FRANKLIN NORTHEAST SU</v>
      </c>
      <c r="Q35" t="str">
        <f t="shared" si="4"/>
        <v>U085  Northern Mountain Valley UUSD</v>
      </c>
      <c r="S35" t="s">
        <v>551</v>
      </c>
      <c r="U35" t="s">
        <v>163</v>
      </c>
      <c r="V35" t="s">
        <v>164</v>
      </c>
      <c r="W35" t="str">
        <f t="shared" si="5"/>
        <v>T079  Georgia</v>
      </c>
    </row>
    <row r="36" spans="2:23" x14ac:dyDescent="0.25">
      <c r="B36" s="5">
        <f t="shared" si="8"/>
        <v>2</v>
      </c>
      <c r="C36" s="5" t="str">
        <f t="shared" si="0"/>
        <v>2SU020</v>
      </c>
      <c r="D36" t="s">
        <v>141</v>
      </c>
      <c r="E36" t="s">
        <v>142</v>
      </c>
      <c r="F36" t="s">
        <v>147</v>
      </c>
      <c r="G36" t="s">
        <v>148</v>
      </c>
      <c r="H36" t="s">
        <v>147</v>
      </c>
      <c r="I36" t="s">
        <v>148</v>
      </c>
      <c r="J36" t="str">
        <f t="shared" si="1"/>
        <v>U088  Enosburgh-Richford UUSD</v>
      </c>
      <c r="L36" t="str">
        <f t="shared" si="2"/>
        <v>FRANKLIN NORTHEAST SU - Enosburgh-Richford UUSD</v>
      </c>
      <c r="P36" t="str">
        <f t="shared" si="3"/>
        <v>SU020 FRANKLIN NORTHEAST SU</v>
      </c>
      <c r="Q36" t="str">
        <f t="shared" si="4"/>
        <v>U088  Enosburgh-Richford UUSD</v>
      </c>
      <c r="S36" t="s">
        <v>552</v>
      </c>
      <c r="U36" t="s">
        <v>233</v>
      </c>
      <c r="V36" t="s">
        <v>234</v>
      </c>
      <c r="W36" t="str">
        <f t="shared" si="5"/>
        <v>U080  Granville-Hancock USD</v>
      </c>
    </row>
    <row r="37" spans="2:23" x14ac:dyDescent="0.25">
      <c r="B37" s="70">
        <f t="shared" si="8"/>
        <v>3</v>
      </c>
      <c r="C37" s="70" t="str">
        <f t="shared" si="0"/>
        <v>3SU020</v>
      </c>
      <c r="D37" s="71" t="s">
        <v>141</v>
      </c>
      <c r="E37" s="71" t="s">
        <v>142</v>
      </c>
      <c r="F37" s="71" t="s">
        <v>147</v>
      </c>
      <c r="G37" s="71" t="s">
        <v>148</v>
      </c>
      <c r="H37" s="71" t="s">
        <v>147</v>
      </c>
      <c r="I37" s="71" t="s">
        <v>148</v>
      </c>
      <c r="J37" s="71" t="str">
        <f t="shared" si="1"/>
        <v>U088  Enosburgh-Richford UUSD</v>
      </c>
      <c r="K37" s="71"/>
      <c r="L37" s="71" t="str">
        <f t="shared" si="2"/>
        <v>FRANKLIN NORTHEAST SU - Enosburgh-Richford UUSD</v>
      </c>
      <c r="M37" s="71"/>
      <c r="N37" s="71"/>
      <c r="O37" s="71"/>
      <c r="P37" s="71" t="str">
        <f t="shared" si="3"/>
        <v>SU020 FRANKLIN NORTHEAST SU</v>
      </c>
      <c r="Q37" s="71" t="str">
        <f t="shared" si="4"/>
        <v>U088  Enosburgh-Richford UUSD</v>
      </c>
      <c r="S37" t="s">
        <v>553</v>
      </c>
      <c r="U37" t="s">
        <v>443</v>
      </c>
      <c r="V37" t="s">
        <v>444</v>
      </c>
      <c r="W37" t="str">
        <f t="shared" si="5"/>
        <v>U077  Green Mountain USD</v>
      </c>
    </row>
    <row r="38" spans="2:23" x14ac:dyDescent="0.25">
      <c r="B38" s="5">
        <f t="shared" si="8"/>
        <v>1</v>
      </c>
      <c r="C38" s="5" t="str">
        <f t="shared" si="0"/>
        <v>1SU021</v>
      </c>
      <c r="D38" t="s">
        <v>150</v>
      </c>
      <c r="E38" t="s">
        <v>151</v>
      </c>
      <c r="F38" t="s">
        <v>152</v>
      </c>
      <c r="G38" t="s">
        <v>153</v>
      </c>
      <c r="H38" t="s">
        <v>152</v>
      </c>
      <c r="I38" t="s">
        <v>153</v>
      </c>
      <c r="J38" t="str">
        <f t="shared" si="1"/>
        <v>U089  Missisquoi Valley SD</v>
      </c>
      <c r="L38" t="str">
        <f t="shared" si="2"/>
        <v>MISSISQUOI VALLEY SD - Missisquoi Valley SD</v>
      </c>
      <c r="P38" t="str">
        <f t="shared" si="3"/>
        <v>SU021 MISSISQUOI VALLEY SD</v>
      </c>
      <c r="Q38" t="str">
        <f t="shared" si="4"/>
        <v>U089  Missisquoi Valley SD</v>
      </c>
      <c r="S38" t="s">
        <v>554</v>
      </c>
      <c r="U38" t="s">
        <v>384</v>
      </c>
      <c r="V38" t="s">
        <v>385</v>
      </c>
      <c r="W38" t="str">
        <f t="shared" si="5"/>
        <v>T090  Halifax</v>
      </c>
    </row>
    <row r="39" spans="2:23" x14ac:dyDescent="0.25">
      <c r="B39" s="5">
        <f t="shared" si="8"/>
        <v>1</v>
      </c>
      <c r="C39" s="5" t="str">
        <f t="shared" si="0"/>
        <v>1SU022</v>
      </c>
      <c r="D39" t="s">
        <v>155</v>
      </c>
      <c r="E39" t="s">
        <v>156</v>
      </c>
      <c r="F39" t="s">
        <v>157</v>
      </c>
      <c r="G39" t="s">
        <v>158</v>
      </c>
      <c r="H39" t="s">
        <v>157</v>
      </c>
      <c r="I39" t="s">
        <v>158</v>
      </c>
      <c r="J39" t="str">
        <f t="shared" si="1"/>
        <v>T071  Fairfax</v>
      </c>
      <c r="L39" t="str">
        <f t="shared" si="2"/>
        <v>FRANKLIN WEST SU - Fairfax</v>
      </c>
      <c r="P39" t="str">
        <f t="shared" si="3"/>
        <v>SU022 FRANKLIN WEST SU</v>
      </c>
      <c r="Q39" t="str">
        <f t="shared" si="4"/>
        <v>T071  Fairfax</v>
      </c>
      <c r="S39" t="s">
        <v>555</v>
      </c>
      <c r="U39" t="s">
        <v>423</v>
      </c>
      <c r="V39" t="s">
        <v>424</v>
      </c>
      <c r="W39" t="str">
        <f t="shared" si="5"/>
        <v>T093  Hartford</v>
      </c>
    </row>
    <row r="40" spans="2:23" x14ac:dyDescent="0.25">
      <c r="B40" s="5">
        <f t="shared" si="8"/>
        <v>2</v>
      </c>
      <c r="C40" s="5" t="str">
        <f t="shared" si="0"/>
        <v>2SU022</v>
      </c>
      <c r="D40" t="s">
        <v>155</v>
      </c>
      <c r="E40" t="s">
        <v>156</v>
      </c>
      <c r="F40" t="s">
        <v>160</v>
      </c>
      <c r="G40" t="s">
        <v>161</v>
      </c>
      <c r="H40" t="s">
        <v>160</v>
      </c>
      <c r="I40" t="s">
        <v>161</v>
      </c>
      <c r="J40" t="str">
        <f t="shared" si="1"/>
        <v>T077  Fletcher</v>
      </c>
      <c r="L40" t="str">
        <f t="shared" si="2"/>
        <v>FRANKLIN WEST SU - Fletcher</v>
      </c>
      <c r="P40" t="str">
        <f t="shared" si="3"/>
        <v>SU022 FRANKLIN WEST SU</v>
      </c>
      <c r="Q40" t="str">
        <f t="shared" si="4"/>
        <v>T077  Fletcher</v>
      </c>
      <c r="S40" t="s">
        <v>556</v>
      </c>
      <c r="U40" t="s">
        <v>412</v>
      </c>
      <c r="V40" t="s">
        <v>413</v>
      </c>
      <c r="W40" t="str">
        <f t="shared" si="5"/>
        <v>T094  Hartland</v>
      </c>
    </row>
    <row r="41" spans="2:23" x14ac:dyDescent="0.25">
      <c r="B41" s="5">
        <f t="shared" si="8"/>
        <v>3</v>
      </c>
      <c r="C41" s="5" t="str">
        <f t="shared" si="0"/>
        <v>3SU022</v>
      </c>
      <c r="D41" t="s">
        <v>155</v>
      </c>
      <c r="E41" t="s">
        <v>156</v>
      </c>
      <c r="F41" t="s">
        <v>163</v>
      </c>
      <c r="G41" t="s">
        <v>164</v>
      </c>
      <c r="H41" t="s">
        <v>163</v>
      </c>
      <c r="I41" t="s">
        <v>164</v>
      </c>
      <c r="J41" t="str">
        <f t="shared" si="1"/>
        <v>T079  Georgia</v>
      </c>
      <c r="L41" t="str">
        <f t="shared" si="2"/>
        <v>FRANKLIN WEST SU - Georgia</v>
      </c>
      <c r="P41" t="str">
        <f t="shared" si="3"/>
        <v>SU022 FRANKLIN WEST SU</v>
      </c>
      <c r="Q41" t="str">
        <f t="shared" si="4"/>
        <v>T079  Georgia</v>
      </c>
      <c r="S41" t="s">
        <v>557</v>
      </c>
      <c r="U41" t="s">
        <v>337</v>
      </c>
      <c r="V41" t="s">
        <v>338</v>
      </c>
      <c r="W41" t="str">
        <f t="shared" si="5"/>
        <v>U060  Harwood USD</v>
      </c>
    </row>
    <row r="42" spans="2:23" x14ac:dyDescent="0.25">
      <c r="B42" s="70">
        <f t="shared" si="8"/>
        <v>4</v>
      </c>
      <c r="C42" s="70" t="str">
        <f t="shared" si="0"/>
        <v>4SU022</v>
      </c>
      <c r="D42" s="71" t="s">
        <v>155</v>
      </c>
      <c r="E42" s="71" t="s">
        <v>156</v>
      </c>
      <c r="F42" s="71" t="s">
        <v>155</v>
      </c>
      <c r="G42" s="71" t="s">
        <v>156</v>
      </c>
      <c r="H42" s="71" t="s">
        <v>155</v>
      </c>
      <c r="I42" s="71" t="s">
        <v>156</v>
      </c>
      <c r="J42" s="71" t="str">
        <f t="shared" si="1"/>
        <v>SU022  FRANKLIN WEST SU</v>
      </c>
      <c r="K42" s="71"/>
      <c r="L42" s="71" t="str">
        <f t="shared" si="2"/>
        <v>FRANKLIN WEST SU - FRANKLIN WEST SU</v>
      </c>
      <c r="M42" s="71"/>
      <c r="N42" s="71"/>
      <c r="O42" s="71"/>
      <c r="P42" s="71" t="str">
        <f t="shared" si="3"/>
        <v>SU022 FRANKLIN WEST SU</v>
      </c>
      <c r="Q42" s="71" t="str">
        <f t="shared" si="4"/>
        <v>SU022  FRANKLIN WEST SU</v>
      </c>
      <c r="S42" t="s">
        <v>558</v>
      </c>
      <c r="U42" t="s">
        <v>316</v>
      </c>
      <c r="V42" t="s">
        <v>317</v>
      </c>
      <c r="W42" t="str">
        <f t="shared" si="5"/>
        <v>U026  Hazen UHSD</v>
      </c>
    </row>
    <row r="43" spans="2:23" x14ac:dyDescent="0.25">
      <c r="B43" s="5">
        <f t="shared" si="8"/>
        <v>1</v>
      </c>
      <c r="C43" s="5" t="str">
        <f t="shared" si="0"/>
        <v>1SU023</v>
      </c>
      <c r="D43" t="s">
        <v>166</v>
      </c>
      <c r="E43" t="s">
        <v>167</v>
      </c>
      <c r="F43" t="s">
        <v>168</v>
      </c>
      <c r="G43" t="s">
        <v>169</v>
      </c>
      <c r="H43" t="s">
        <v>168</v>
      </c>
      <c r="I43" t="s">
        <v>169</v>
      </c>
      <c r="J43" t="str">
        <f t="shared" si="1"/>
        <v>U057  Maple Run USD</v>
      </c>
      <c r="L43" t="str">
        <f t="shared" si="2"/>
        <v>MAPLE RUN SD - Maple Run USD</v>
      </c>
      <c r="P43" t="str">
        <f t="shared" si="3"/>
        <v>SU023 MAPLE RUN SD</v>
      </c>
      <c r="Q43" t="str">
        <f t="shared" si="4"/>
        <v>U057  Maple Run USD</v>
      </c>
      <c r="S43" t="s">
        <v>559</v>
      </c>
      <c r="U43" t="s">
        <v>257</v>
      </c>
      <c r="V43" t="s">
        <v>258</v>
      </c>
      <c r="W43" t="str">
        <f t="shared" si="5"/>
        <v>T097  Holland</v>
      </c>
    </row>
    <row r="44" spans="2:23" x14ac:dyDescent="0.25">
      <c r="B44" s="5">
        <f t="shared" si="8"/>
        <v>1</v>
      </c>
      <c r="C44" s="5" t="str">
        <f t="shared" si="0"/>
        <v>1SU024</v>
      </c>
      <c r="D44" t="s">
        <v>171</v>
      </c>
      <c r="E44" t="s">
        <v>172</v>
      </c>
      <c r="F44" t="s">
        <v>173</v>
      </c>
      <c r="G44" t="s">
        <v>174</v>
      </c>
      <c r="H44" t="s">
        <v>173</v>
      </c>
      <c r="I44" t="s">
        <v>174</v>
      </c>
      <c r="J44" t="str">
        <f t="shared" si="1"/>
        <v>T003  Alburgh</v>
      </c>
      <c r="L44" t="str">
        <f t="shared" si="2"/>
        <v>GRAND ISLE SU - Alburgh</v>
      </c>
      <c r="P44" t="str">
        <f t="shared" si="3"/>
        <v>SU024 GRAND ISLE SU</v>
      </c>
      <c r="Q44" t="str">
        <f t="shared" si="4"/>
        <v>T003  Alburgh</v>
      </c>
      <c r="S44" t="s">
        <v>560</v>
      </c>
      <c r="U44" t="s">
        <v>461</v>
      </c>
      <c r="V44" t="s">
        <v>462</v>
      </c>
      <c r="W44" t="str">
        <f t="shared" si="5"/>
        <v>T101  Ira</v>
      </c>
    </row>
    <row r="45" spans="2:23" x14ac:dyDescent="0.25">
      <c r="B45" s="5">
        <f t="shared" si="8"/>
        <v>2</v>
      </c>
      <c r="C45" s="5" t="str">
        <f t="shared" si="0"/>
        <v>2SU024</v>
      </c>
      <c r="D45" t="s">
        <v>171</v>
      </c>
      <c r="E45" t="s">
        <v>172</v>
      </c>
      <c r="F45" t="s">
        <v>177</v>
      </c>
      <c r="G45" t="s">
        <v>178</v>
      </c>
      <c r="H45" t="s">
        <v>177</v>
      </c>
      <c r="I45" t="s">
        <v>178</v>
      </c>
      <c r="J45" t="str">
        <f t="shared" si="1"/>
        <v>T192  South Hero</v>
      </c>
      <c r="L45" t="str">
        <f t="shared" si="2"/>
        <v>GRAND ISLE SU - South Hero</v>
      </c>
      <c r="P45" t="str">
        <f t="shared" si="3"/>
        <v>SU024 GRAND ISLE SU</v>
      </c>
      <c r="Q45" t="str">
        <f t="shared" si="4"/>
        <v>T192  South Hero</v>
      </c>
      <c r="S45" t="s">
        <v>561</v>
      </c>
      <c r="U45" t="s">
        <v>260</v>
      </c>
      <c r="V45" t="s">
        <v>261</v>
      </c>
      <c r="W45" t="str">
        <f t="shared" si="5"/>
        <v>T105  Jay</v>
      </c>
    </row>
    <row r="46" spans="2:23" x14ac:dyDescent="0.25">
      <c r="B46" s="5">
        <f t="shared" si="8"/>
        <v>3</v>
      </c>
      <c r="C46" s="5" t="str">
        <f t="shared" si="0"/>
        <v>3SU024</v>
      </c>
      <c r="D46" t="s">
        <v>171</v>
      </c>
      <c r="E46" t="s">
        <v>172</v>
      </c>
      <c r="F46" t="s">
        <v>180</v>
      </c>
      <c r="G46" t="s">
        <v>181</v>
      </c>
      <c r="H46" t="s">
        <v>180</v>
      </c>
      <c r="I46" t="s">
        <v>181</v>
      </c>
      <c r="J46" t="str">
        <f t="shared" si="1"/>
        <v>U066  Champlain Islands UUSD</v>
      </c>
      <c r="L46" t="str">
        <f t="shared" si="2"/>
        <v>GRAND ISLE SU - Champlain Islands UUSD</v>
      </c>
      <c r="P46" t="str">
        <f t="shared" si="3"/>
        <v>SU024 GRAND ISLE SU</v>
      </c>
      <c r="Q46" t="str">
        <f t="shared" si="4"/>
        <v>U066  Champlain Islands UUSD</v>
      </c>
      <c r="S46" t="s">
        <v>562</v>
      </c>
      <c r="U46" t="s">
        <v>475</v>
      </c>
      <c r="V46" t="s">
        <v>476</v>
      </c>
      <c r="W46" t="str">
        <f t="shared" si="5"/>
        <v>U064  Kingdom East USD</v>
      </c>
    </row>
    <row r="47" spans="2:23" x14ac:dyDescent="0.25">
      <c r="B47" s="70">
        <f t="shared" si="8"/>
        <v>4</v>
      </c>
      <c r="C47" s="70" t="str">
        <f t="shared" si="0"/>
        <v>4SU024</v>
      </c>
      <c r="D47" s="71" t="s">
        <v>171</v>
      </c>
      <c r="E47" s="71" t="s">
        <v>172</v>
      </c>
      <c r="F47" s="71" t="s">
        <v>171</v>
      </c>
      <c r="G47" s="71" t="s">
        <v>172</v>
      </c>
      <c r="H47" s="71" t="s">
        <v>171</v>
      </c>
      <c r="I47" s="71" t="s">
        <v>172</v>
      </c>
      <c r="J47" s="71" t="str">
        <f t="shared" si="1"/>
        <v>SU024  GRAND ISLE SU</v>
      </c>
      <c r="K47" s="71"/>
      <c r="L47" s="71" t="str">
        <f t="shared" si="2"/>
        <v>GRAND ISLE SU - GRAND ISLE SU</v>
      </c>
      <c r="M47" s="71"/>
      <c r="N47" s="71"/>
      <c r="O47" s="71"/>
      <c r="P47" s="71" t="str">
        <f t="shared" si="3"/>
        <v>SU024 GRAND ISLE SU</v>
      </c>
      <c r="Q47" s="71" t="str">
        <f t="shared" si="4"/>
        <v>SU024  GRAND ISLE SU</v>
      </c>
      <c r="S47" t="s">
        <v>563</v>
      </c>
      <c r="U47" t="s">
        <v>299</v>
      </c>
      <c r="V47" t="s">
        <v>300</v>
      </c>
      <c r="W47" t="str">
        <f t="shared" si="5"/>
        <v>U024  Lake Region UHSD</v>
      </c>
    </row>
    <row r="48" spans="2:23" x14ac:dyDescent="0.25">
      <c r="B48" s="5">
        <f t="shared" si="8"/>
        <v>1</v>
      </c>
      <c r="C48" s="5" t="str">
        <f t="shared" si="0"/>
        <v>1SU025</v>
      </c>
      <c r="D48" t="s">
        <v>183</v>
      </c>
      <c r="E48" t="s">
        <v>184</v>
      </c>
      <c r="F48" t="s">
        <v>185</v>
      </c>
      <c r="G48" t="s">
        <v>186</v>
      </c>
      <c r="H48" t="s">
        <v>185</v>
      </c>
      <c r="I48" t="s">
        <v>186</v>
      </c>
      <c r="J48" t="str">
        <f t="shared" si="1"/>
        <v>T040  Cambridge</v>
      </c>
      <c r="L48" t="str">
        <f t="shared" si="2"/>
        <v>LAMOILLE NORTH SU - Cambridge</v>
      </c>
      <c r="P48" t="str">
        <f t="shared" si="3"/>
        <v>SU025 LAMOILLE NORTH SU</v>
      </c>
      <c r="Q48" t="str">
        <f t="shared" si="4"/>
        <v>T040  Cambridge</v>
      </c>
      <c r="S48" t="s">
        <v>564</v>
      </c>
      <c r="U48" t="s">
        <v>302</v>
      </c>
      <c r="V48" t="s">
        <v>303</v>
      </c>
      <c r="W48" t="str">
        <f t="shared" si="5"/>
        <v>U093  Lake Region Union Elementary-Middle SD</v>
      </c>
    </row>
    <row r="49" spans="2:23" x14ac:dyDescent="0.25">
      <c r="B49" s="5">
        <f t="shared" si="8"/>
        <v>2</v>
      </c>
      <c r="C49" s="5" t="str">
        <f t="shared" si="0"/>
        <v>2SU025</v>
      </c>
      <c r="D49" t="s">
        <v>183</v>
      </c>
      <c r="E49" t="s">
        <v>184</v>
      </c>
      <c r="F49" t="s">
        <v>188</v>
      </c>
      <c r="G49" t="s">
        <v>189</v>
      </c>
      <c r="H49" t="s">
        <v>188</v>
      </c>
      <c r="I49" t="s">
        <v>189</v>
      </c>
      <c r="J49" t="str">
        <f t="shared" si="1"/>
        <v>U058A  Lamoille North MUSD</v>
      </c>
      <c r="L49" t="str">
        <f t="shared" si="2"/>
        <v>LAMOILLE NORTH SU - Lamoille North MUSD</v>
      </c>
      <c r="P49" t="str">
        <f t="shared" si="3"/>
        <v>SU025 LAMOILLE NORTH SU</v>
      </c>
      <c r="Q49" t="str">
        <f t="shared" si="4"/>
        <v>U058A  Lamoille North MUSD</v>
      </c>
      <c r="S49" t="s">
        <v>565</v>
      </c>
      <c r="U49" t="s">
        <v>188</v>
      </c>
      <c r="V49" t="s">
        <v>189</v>
      </c>
      <c r="W49" t="str">
        <f t="shared" si="5"/>
        <v>U058A  Lamoille North MUSD</v>
      </c>
    </row>
    <row r="50" spans="2:23" x14ac:dyDescent="0.25">
      <c r="B50" s="5">
        <f t="shared" si="8"/>
        <v>3</v>
      </c>
      <c r="C50" s="5" t="str">
        <f t="shared" si="0"/>
        <v>3SU025</v>
      </c>
      <c r="D50" t="s">
        <v>183</v>
      </c>
      <c r="E50" t="s">
        <v>184</v>
      </c>
      <c r="F50" t="s">
        <v>191</v>
      </c>
      <c r="G50" t="s">
        <v>192</v>
      </c>
      <c r="H50" t="s">
        <v>191</v>
      </c>
      <c r="I50" t="s">
        <v>192</v>
      </c>
      <c r="J50" t="str">
        <f t="shared" si="1"/>
        <v>U058B  Lamoille North UUSD</v>
      </c>
      <c r="L50" t="str">
        <f t="shared" si="2"/>
        <v>LAMOILLE NORTH SU - Lamoille North UUSD</v>
      </c>
      <c r="P50" t="str">
        <f t="shared" si="3"/>
        <v>SU025 LAMOILLE NORTH SU</v>
      </c>
      <c r="Q50" t="str">
        <f t="shared" si="4"/>
        <v>U058B  Lamoille North UUSD</v>
      </c>
      <c r="S50" t="s">
        <v>566</v>
      </c>
      <c r="U50" t="s">
        <v>191</v>
      </c>
      <c r="V50" t="s">
        <v>192</v>
      </c>
      <c r="W50" t="str">
        <f t="shared" si="5"/>
        <v>U058B  Lamoille North UUSD</v>
      </c>
    </row>
    <row r="51" spans="2:23" x14ac:dyDescent="0.25">
      <c r="B51" s="5">
        <f t="shared" si="8"/>
        <v>1</v>
      </c>
      <c r="C51" s="5" t="str">
        <f t="shared" si="0"/>
        <v>1SU026</v>
      </c>
      <c r="D51" t="s">
        <v>194</v>
      </c>
      <c r="E51" t="s">
        <v>195</v>
      </c>
      <c r="F51" t="s">
        <v>196</v>
      </c>
      <c r="G51" t="s">
        <v>197</v>
      </c>
      <c r="H51" t="s">
        <v>196</v>
      </c>
      <c r="I51" t="s">
        <v>197</v>
      </c>
      <c r="J51" t="str">
        <f t="shared" si="1"/>
        <v>T198  Stowe</v>
      </c>
      <c r="L51" t="str">
        <f t="shared" si="2"/>
        <v>LAMOILLE SOUTH SU - Stowe</v>
      </c>
      <c r="P51" t="str">
        <f t="shared" si="3"/>
        <v>SU026 LAMOILLE SOUTH SU</v>
      </c>
      <c r="Q51" t="str">
        <f t="shared" si="4"/>
        <v>T198  Stowe</v>
      </c>
      <c r="S51" t="s">
        <v>567</v>
      </c>
      <c r="U51" t="s">
        <v>493</v>
      </c>
      <c r="V51" t="s">
        <v>494</v>
      </c>
      <c r="W51" t="str">
        <f t="shared" si="5"/>
        <v>T112  Lincoln</v>
      </c>
    </row>
    <row r="52" spans="2:23" x14ac:dyDescent="0.25">
      <c r="B52" s="5">
        <f t="shared" si="8"/>
        <v>2</v>
      </c>
      <c r="C52" s="5" t="str">
        <f t="shared" si="0"/>
        <v>2SU026</v>
      </c>
      <c r="D52" t="s">
        <v>194</v>
      </c>
      <c r="E52" t="s">
        <v>195</v>
      </c>
      <c r="F52" t="s">
        <v>199</v>
      </c>
      <c r="G52" t="s">
        <v>200</v>
      </c>
      <c r="H52" t="s">
        <v>199</v>
      </c>
      <c r="I52" t="s">
        <v>200</v>
      </c>
      <c r="J52" t="str">
        <f t="shared" si="1"/>
        <v>U090  Elmore-Morristown UUSD</v>
      </c>
      <c r="L52" t="str">
        <f t="shared" si="2"/>
        <v>LAMOILLE SOUTH SU - Elmore-Morristown UUSD</v>
      </c>
      <c r="P52" t="str">
        <f t="shared" si="3"/>
        <v>SU026 LAMOILLE SOUTH SU</v>
      </c>
      <c r="Q52" t="str">
        <f t="shared" si="4"/>
        <v>U090  Elmore-Morristown UUSD</v>
      </c>
      <c r="S52" t="s">
        <v>568</v>
      </c>
      <c r="U52" t="s">
        <v>263</v>
      </c>
      <c r="V52" t="s">
        <v>264</v>
      </c>
      <c r="W52" t="str">
        <f t="shared" si="5"/>
        <v>T114  Lowell</v>
      </c>
    </row>
    <row r="53" spans="2:23" x14ac:dyDescent="0.25">
      <c r="B53" s="70">
        <f t="shared" si="8"/>
        <v>3</v>
      </c>
      <c r="C53" s="70" t="str">
        <f t="shared" si="0"/>
        <v>3SU026</v>
      </c>
      <c r="D53" s="71" t="s">
        <v>194</v>
      </c>
      <c r="E53" s="71" t="s">
        <v>195</v>
      </c>
      <c r="F53" s="71" t="s">
        <v>194</v>
      </c>
      <c r="G53" s="71" t="s">
        <v>195</v>
      </c>
      <c r="H53" s="71" t="s">
        <v>194</v>
      </c>
      <c r="I53" s="71" t="s">
        <v>195</v>
      </c>
      <c r="J53" s="71" t="str">
        <f t="shared" si="1"/>
        <v>SU026  LAMOILLE SOUTH SU</v>
      </c>
      <c r="K53" s="71"/>
      <c r="L53" s="71" t="str">
        <f t="shared" si="2"/>
        <v>LAMOILLE SOUTH SU - LAMOILLE SOUTH SU</v>
      </c>
      <c r="M53" s="71"/>
      <c r="N53" s="71"/>
      <c r="O53" s="71"/>
      <c r="P53" s="71" t="str">
        <f t="shared" si="3"/>
        <v>SU026 LAMOILLE SOUTH SU</v>
      </c>
      <c r="Q53" s="71" t="str">
        <f t="shared" si="4"/>
        <v>SU026  LAMOILLE SOUTH SU</v>
      </c>
      <c r="S53" t="s">
        <v>569</v>
      </c>
      <c r="U53" t="s">
        <v>446</v>
      </c>
      <c r="V53" t="s">
        <v>447</v>
      </c>
      <c r="W53" t="str">
        <f t="shared" si="5"/>
        <v>U083  Ludlow-Mt. Holly UUSD</v>
      </c>
    </row>
    <row r="54" spans="2:23" x14ac:dyDescent="0.25">
      <c r="B54" s="5">
        <f t="shared" si="8"/>
        <v>1</v>
      </c>
      <c r="C54" s="5" t="str">
        <f t="shared" si="0"/>
        <v>1SU027</v>
      </c>
      <c r="D54" t="s">
        <v>202</v>
      </c>
      <c r="E54" t="s">
        <v>203</v>
      </c>
      <c r="F54" t="s">
        <v>204</v>
      </c>
      <c r="G54" t="s">
        <v>205</v>
      </c>
      <c r="H54" t="s">
        <v>204</v>
      </c>
      <c r="I54" t="s">
        <v>205</v>
      </c>
      <c r="J54" t="str">
        <f t="shared" si="1"/>
        <v>T205  Thetford</v>
      </c>
      <c r="L54" t="str">
        <f t="shared" si="2"/>
        <v>ORANGE EAST SU - Thetford</v>
      </c>
      <c r="P54" t="str">
        <f t="shared" si="3"/>
        <v>SU027 ORANGE EAST SU</v>
      </c>
      <c r="Q54" t="str">
        <f t="shared" si="4"/>
        <v>T205  Thetford</v>
      </c>
      <c r="S54" t="s">
        <v>570</v>
      </c>
      <c r="U54" t="s">
        <v>168</v>
      </c>
      <c r="V54" t="s">
        <v>169</v>
      </c>
      <c r="W54" t="str">
        <f t="shared" si="5"/>
        <v>U057  Maple Run USD</v>
      </c>
    </row>
    <row r="55" spans="2:23" x14ac:dyDescent="0.25">
      <c r="B55" s="5">
        <f t="shared" si="8"/>
        <v>2</v>
      </c>
      <c r="C55" s="5" t="str">
        <f t="shared" si="0"/>
        <v>2SU027</v>
      </c>
      <c r="D55" t="s">
        <v>202</v>
      </c>
      <c r="E55" t="s">
        <v>203</v>
      </c>
      <c r="F55" t="s">
        <v>207</v>
      </c>
      <c r="G55" t="s">
        <v>208</v>
      </c>
      <c r="H55" t="s">
        <v>207</v>
      </c>
      <c r="I55" t="s">
        <v>208</v>
      </c>
      <c r="J55" t="str">
        <f t="shared" si="1"/>
        <v>U021  Blue Mountain USD</v>
      </c>
      <c r="L55" t="str">
        <f t="shared" si="2"/>
        <v>ORANGE EAST SU - Blue Mountain USD</v>
      </c>
      <c r="P55" t="str">
        <f t="shared" si="3"/>
        <v>SU027 ORANGE EAST SU</v>
      </c>
      <c r="Q55" t="str">
        <f t="shared" si="4"/>
        <v>U021  Blue Mountain USD</v>
      </c>
      <c r="S55" t="s">
        <v>571</v>
      </c>
      <c r="U55" t="s">
        <v>342</v>
      </c>
      <c r="V55" t="s">
        <v>343</v>
      </c>
      <c r="W55" t="str">
        <f t="shared" si="5"/>
        <v>T120  Marlboro</v>
      </c>
    </row>
    <row r="56" spans="2:23" x14ac:dyDescent="0.25">
      <c r="B56" s="5">
        <f t="shared" si="8"/>
        <v>3</v>
      </c>
      <c r="C56" s="5" t="str">
        <f t="shared" si="0"/>
        <v>3SU027</v>
      </c>
      <c r="D56" t="s">
        <v>202</v>
      </c>
      <c r="E56" t="s">
        <v>203</v>
      </c>
      <c r="F56" t="s">
        <v>210</v>
      </c>
      <c r="G56" t="s">
        <v>211</v>
      </c>
      <c r="H56" t="s">
        <v>210</v>
      </c>
      <c r="I56" t="s">
        <v>211</v>
      </c>
      <c r="J56" t="str">
        <f t="shared" si="1"/>
        <v>U036  Waits River Valley UESD</v>
      </c>
      <c r="L56" t="str">
        <f t="shared" si="2"/>
        <v>ORANGE EAST SU - Waits River Valley UESD</v>
      </c>
      <c r="P56" t="str">
        <f t="shared" si="3"/>
        <v>SU027 ORANGE EAST SU</v>
      </c>
      <c r="Q56" t="str">
        <f t="shared" si="4"/>
        <v>U036  Waits River Valley UESD</v>
      </c>
      <c r="S56" t="s">
        <v>572</v>
      </c>
      <c r="U56" t="s">
        <v>64</v>
      </c>
      <c r="V56" t="s">
        <v>65</v>
      </c>
      <c r="W56" t="str">
        <f t="shared" si="5"/>
        <v>U084  Mettawee SD</v>
      </c>
    </row>
    <row r="57" spans="2:23" x14ac:dyDescent="0.25">
      <c r="B57" s="5">
        <f t="shared" si="8"/>
        <v>4</v>
      </c>
      <c r="C57" s="5" t="str">
        <f t="shared" si="0"/>
        <v>4SU027</v>
      </c>
      <c r="D57" t="s">
        <v>202</v>
      </c>
      <c r="E57" t="s">
        <v>203</v>
      </c>
      <c r="F57" t="s">
        <v>213</v>
      </c>
      <c r="G57" t="s">
        <v>214</v>
      </c>
      <c r="H57" t="s">
        <v>213</v>
      </c>
      <c r="I57" t="s">
        <v>214</v>
      </c>
      <c r="J57" t="str">
        <f t="shared" si="1"/>
        <v>U091  Oxbow UUSD</v>
      </c>
      <c r="L57" t="str">
        <f t="shared" si="2"/>
        <v>ORANGE EAST SU - Oxbow UUSD</v>
      </c>
      <c r="P57" t="str">
        <f t="shared" si="3"/>
        <v>SU027 ORANGE EAST SU</v>
      </c>
      <c r="Q57" t="str">
        <f t="shared" si="4"/>
        <v>U091  Oxbow UUSD</v>
      </c>
      <c r="S57" t="s">
        <v>573</v>
      </c>
      <c r="U57" t="s">
        <v>294</v>
      </c>
      <c r="V57" t="s">
        <v>295</v>
      </c>
      <c r="W57" t="str">
        <f t="shared" si="5"/>
        <v>U052  Mill River USD</v>
      </c>
    </row>
    <row r="58" spans="2:23" x14ac:dyDescent="0.25">
      <c r="B58" s="70">
        <f t="shared" si="8"/>
        <v>5</v>
      </c>
      <c r="C58" s="70" t="str">
        <f t="shared" si="0"/>
        <v>5SU027</v>
      </c>
      <c r="D58" s="71" t="s">
        <v>202</v>
      </c>
      <c r="E58" s="71" t="s">
        <v>203</v>
      </c>
      <c r="F58" s="71" t="s">
        <v>202</v>
      </c>
      <c r="G58" s="71" t="s">
        <v>203</v>
      </c>
      <c r="H58" s="71" t="s">
        <v>202</v>
      </c>
      <c r="I58" s="71" t="s">
        <v>203</v>
      </c>
      <c r="J58" s="71" t="str">
        <f t="shared" si="1"/>
        <v>SU027  ORANGE EAST SU</v>
      </c>
      <c r="K58" s="71"/>
      <c r="L58" s="71" t="str">
        <f t="shared" si="2"/>
        <v>ORANGE EAST SU - ORANGE EAST SU</v>
      </c>
      <c r="M58" s="71"/>
      <c r="N58" s="71"/>
      <c r="O58" s="71"/>
      <c r="P58" s="71" t="str">
        <f t="shared" si="3"/>
        <v>SU027 ORANGE EAST SU</v>
      </c>
      <c r="Q58" s="71" t="str">
        <f t="shared" si="4"/>
        <v>SU027  ORANGE EAST SU</v>
      </c>
      <c r="U58" t="s">
        <v>93</v>
      </c>
      <c r="V58" t="s">
        <v>94</v>
      </c>
      <c r="W58" t="str">
        <f t="shared" si="5"/>
        <v>T126  Milton</v>
      </c>
    </row>
    <row r="59" spans="2:23" x14ac:dyDescent="0.25">
      <c r="B59" s="5">
        <f t="shared" si="8"/>
        <v>1</v>
      </c>
      <c r="C59" s="5" t="str">
        <f t="shared" si="0"/>
        <v>1SU028</v>
      </c>
      <c r="D59" t="s">
        <v>216</v>
      </c>
      <c r="E59" t="s">
        <v>217</v>
      </c>
      <c r="F59" t="s">
        <v>218</v>
      </c>
      <c r="G59" t="s">
        <v>219</v>
      </c>
      <c r="H59" t="s">
        <v>218</v>
      </c>
      <c r="I59" t="s">
        <v>219</v>
      </c>
      <c r="J59" t="str">
        <f t="shared" si="1"/>
        <v>U059  Orange Southwest USD</v>
      </c>
      <c r="L59" t="str">
        <f t="shared" si="2"/>
        <v>ORANGE SOUTHWEST SD - Orange Southwest USD</v>
      </c>
      <c r="P59" t="str">
        <f t="shared" si="3"/>
        <v>SU028 ORANGE SOUTHWEST SD</v>
      </c>
      <c r="Q59" t="str">
        <f t="shared" si="4"/>
        <v>U059  Orange Southwest USD</v>
      </c>
      <c r="U59" t="s">
        <v>152</v>
      </c>
      <c r="V59" t="s">
        <v>153</v>
      </c>
      <c r="W59" t="str">
        <f t="shared" si="5"/>
        <v>U089  Missisquoi Valley SD</v>
      </c>
    </row>
    <row r="60" spans="2:23" x14ac:dyDescent="0.25">
      <c r="B60" s="5">
        <f t="shared" si="8"/>
        <v>1</v>
      </c>
      <c r="C60" s="5" t="str">
        <f t="shared" si="0"/>
        <v>1SU030</v>
      </c>
      <c r="D60" t="s">
        <v>221</v>
      </c>
      <c r="E60" t="s">
        <v>222</v>
      </c>
      <c r="F60" t="s">
        <v>223</v>
      </c>
      <c r="G60" t="s">
        <v>224</v>
      </c>
      <c r="H60" t="s">
        <v>223</v>
      </c>
      <c r="I60" t="s">
        <v>224</v>
      </c>
      <c r="J60" t="str">
        <f t="shared" si="1"/>
        <v>T184  Sharon</v>
      </c>
      <c r="L60" t="str">
        <f t="shared" si="2"/>
        <v>WHITE RIVER VALLEY SU - Sharon</v>
      </c>
      <c r="P60" t="str">
        <f t="shared" si="3"/>
        <v>SU030 WHITE RIVER VALLEY SU</v>
      </c>
      <c r="Q60" t="str">
        <f t="shared" si="4"/>
        <v>T184  Sharon</v>
      </c>
      <c r="U60" t="s">
        <v>488</v>
      </c>
      <c r="V60" t="s">
        <v>489</v>
      </c>
      <c r="W60" t="str">
        <f t="shared" si="5"/>
        <v>U071  Montpelier-Roxbury USD</v>
      </c>
    </row>
    <row r="61" spans="2:23" x14ac:dyDescent="0.25">
      <c r="B61" s="5">
        <f t="shared" si="8"/>
        <v>2</v>
      </c>
      <c r="C61" s="5" t="str">
        <f t="shared" si="0"/>
        <v>2SU030</v>
      </c>
      <c r="D61" t="s">
        <v>221</v>
      </c>
      <c r="E61" t="s">
        <v>222</v>
      </c>
      <c r="F61" t="s">
        <v>227</v>
      </c>
      <c r="G61" t="s">
        <v>228</v>
      </c>
      <c r="H61" t="s">
        <v>227</v>
      </c>
      <c r="I61" t="s">
        <v>228</v>
      </c>
      <c r="J61" t="str">
        <f t="shared" si="1"/>
        <v>T199  Strafford</v>
      </c>
      <c r="L61" t="str">
        <f t="shared" si="2"/>
        <v>WHITE RIVER VALLEY SU - Strafford</v>
      </c>
      <c r="P61" t="str">
        <f t="shared" si="3"/>
        <v>SU030 WHITE RIVER VALLEY SU</v>
      </c>
      <c r="Q61" t="str">
        <f t="shared" si="4"/>
        <v>T199  Strafford</v>
      </c>
      <c r="U61" t="s">
        <v>266</v>
      </c>
      <c r="V61" t="s">
        <v>267</v>
      </c>
      <c r="W61" t="str">
        <f t="shared" si="5"/>
        <v>T131  Morgan</v>
      </c>
    </row>
    <row r="62" spans="2:23" x14ac:dyDescent="0.25">
      <c r="B62" s="5">
        <f t="shared" si="8"/>
        <v>3</v>
      </c>
      <c r="C62" s="5" t="str">
        <f t="shared" si="0"/>
        <v>3SU030</v>
      </c>
      <c r="D62" t="s">
        <v>221</v>
      </c>
      <c r="E62" t="s">
        <v>222</v>
      </c>
      <c r="F62" t="s">
        <v>230</v>
      </c>
      <c r="G62" t="s">
        <v>231</v>
      </c>
      <c r="H62" t="s">
        <v>230</v>
      </c>
      <c r="I62" t="s">
        <v>231</v>
      </c>
      <c r="J62" t="str">
        <f t="shared" si="1"/>
        <v>U079  White River USD</v>
      </c>
      <c r="L62" t="str">
        <f t="shared" si="2"/>
        <v>WHITE RIVER VALLEY SU - White River USD</v>
      </c>
      <c r="P62" t="str">
        <f t="shared" si="3"/>
        <v>SU030 WHITE RIVER VALLEY SU</v>
      </c>
      <c r="Q62" t="str">
        <f t="shared" si="4"/>
        <v>U079  White River USD</v>
      </c>
      <c r="U62" t="s">
        <v>418</v>
      </c>
      <c r="V62" t="s">
        <v>419</v>
      </c>
      <c r="W62" t="str">
        <f t="shared" si="5"/>
        <v>U086  Mount Ascutney SD</v>
      </c>
    </row>
    <row r="63" spans="2:23" x14ac:dyDescent="0.25">
      <c r="B63" s="5">
        <f t="shared" si="8"/>
        <v>4</v>
      </c>
      <c r="C63" s="5" t="str">
        <f t="shared" si="0"/>
        <v>4SU030</v>
      </c>
      <c r="D63" t="s">
        <v>221</v>
      </c>
      <c r="E63" t="s">
        <v>222</v>
      </c>
      <c r="F63" t="s">
        <v>233</v>
      </c>
      <c r="G63" t="s">
        <v>234</v>
      </c>
      <c r="H63" t="s">
        <v>233</v>
      </c>
      <c r="I63" t="s">
        <v>234</v>
      </c>
      <c r="J63" t="str">
        <f t="shared" si="1"/>
        <v>U080  Granville-Hancock USD</v>
      </c>
      <c r="L63" t="str">
        <f t="shared" si="2"/>
        <v>WHITE RIVER VALLEY SU - Granville-Hancock USD</v>
      </c>
      <c r="P63" t="str">
        <f t="shared" si="3"/>
        <v>SU030 WHITE RIVER VALLEY SU</v>
      </c>
      <c r="Q63" t="str">
        <f t="shared" si="4"/>
        <v>U080  Granville-Hancock USD</v>
      </c>
      <c r="U63" t="s">
        <v>319</v>
      </c>
      <c r="V63" t="s">
        <v>320</v>
      </c>
      <c r="W63" t="str">
        <f t="shared" si="5"/>
        <v>U094  Mountain View Union Elem SD</v>
      </c>
    </row>
    <row r="64" spans="2:23" x14ac:dyDescent="0.25">
      <c r="B64" s="5">
        <f t="shared" si="8"/>
        <v>5</v>
      </c>
      <c r="C64" s="5" t="str">
        <f t="shared" si="0"/>
        <v>5SU030</v>
      </c>
      <c r="D64" t="s">
        <v>221</v>
      </c>
      <c r="E64" t="s">
        <v>222</v>
      </c>
      <c r="F64" t="s">
        <v>236</v>
      </c>
      <c r="G64" t="s">
        <v>237</v>
      </c>
      <c r="H64" t="s">
        <v>236</v>
      </c>
      <c r="I64" t="s">
        <v>237</v>
      </c>
      <c r="J64" t="str">
        <f t="shared" si="1"/>
        <v>U081  Rochester-Stockbridge USD</v>
      </c>
      <c r="L64" t="str">
        <f t="shared" si="2"/>
        <v>WHITE RIVER VALLEY SU - Rochester-Stockbridge USD</v>
      </c>
      <c r="P64" t="str">
        <f t="shared" si="3"/>
        <v>SU030 WHITE RIVER VALLEY SU</v>
      </c>
      <c r="Q64" t="str">
        <f t="shared" si="4"/>
        <v>U081  Rochester-Stockbridge USD</v>
      </c>
      <c r="U64" t="s">
        <v>407</v>
      </c>
      <c r="V64" t="s">
        <v>408</v>
      </c>
      <c r="W64" t="str">
        <f t="shared" si="5"/>
        <v>U076  Mountain Views USD</v>
      </c>
    </row>
    <row r="65" spans="2:23" x14ac:dyDescent="0.25">
      <c r="B65" s="5">
        <f t="shared" si="8"/>
        <v>6</v>
      </c>
      <c r="C65" s="5" t="str">
        <f t="shared" si="0"/>
        <v>6SU030</v>
      </c>
      <c r="D65" t="s">
        <v>221</v>
      </c>
      <c r="E65" t="s">
        <v>222</v>
      </c>
      <c r="F65" t="s">
        <v>239</v>
      </c>
      <c r="G65" t="s">
        <v>240</v>
      </c>
      <c r="H65" t="s">
        <v>239</v>
      </c>
      <c r="I65" t="s">
        <v>240</v>
      </c>
      <c r="J65" t="str">
        <f t="shared" si="1"/>
        <v>U082  First Branch USD</v>
      </c>
      <c r="L65" t="str">
        <f t="shared" si="2"/>
        <v>WHITE RIVER VALLEY SU - First Branch USD</v>
      </c>
      <c r="P65" t="str">
        <f t="shared" si="3"/>
        <v>SU030 WHITE RIVER VALLEY SU</v>
      </c>
      <c r="Q65" t="str">
        <f t="shared" si="4"/>
        <v>U082  First Branch USD</v>
      </c>
      <c r="U65" t="s">
        <v>14</v>
      </c>
      <c r="V65" t="s">
        <v>15</v>
      </c>
      <c r="W65" t="str">
        <f t="shared" si="5"/>
        <v>U061  Mt. Abraham USD</v>
      </c>
    </row>
    <row r="66" spans="2:23" x14ac:dyDescent="0.25">
      <c r="B66" s="70">
        <f t="shared" si="8"/>
        <v>7</v>
      </c>
      <c r="C66" s="70" t="str">
        <f t="shared" si="0"/>
        <v>7SU030</v>
      </c>
      <c r="D66" s="71" t="s">
        <v>221</v>
      </c>
      <c r="E66" s="71" t="s">
        <v>222</v>
      </c>
      <c r="F66" s="71" t="s">
        <v>221</v>
      </c>
      <c r="G66" s="71" t="s">
        <v>222</v>
      </c>
      <c r="H66" s="71" t="s">
        <v>221</v>
      </c>
      <c r="I66" s="71" t="s">
        <v>222</v>
      </c>
      <c r="J66" s="71" t="str">
        <f t="shared" si="1"/>
        <v>SU030  WHITE RIVER VALLEY SU</v>
      </c>
      <c r="K66" s="71"/>
      <c r="L66" s="71" t="str">
        <f t="shared" si="2"/>
        <v>WHITE RIVER VALLEY SU - WHITE RIVER VALLEY SU</v>
      </c>
      <c r="M66" s="71"/>
      <c r="N66" s="71"/>
      <c r="O66" s="71"/>
      <c r="P66" s="71" t="str">
        <f t="shared" si="3"/>
        <v>SU030 WHITE RIVER VALLEY SU</v>
      </c>
      <c r="Q66" s="71" t="str">
        <f t="shared" si="4"/>
        <v>SU030  WHITE RIVER VALLEY SU</v>
      </c>
      <c r="U66" t="s">
        <v>50</v>
      </c>
      <c r="V66" t="s">
        <v>51</v>
      </c>
      <c r="W66" t="str">
        <f t="shared" si="5"/>
        <v>U014  Mt. Anthony UHSD</v>
      </c>
    </row>
    <row r="67" spans="2:23" x14ac:dyDescent="0.25">
      <c r="B67" s="5">
        <f t="shared" si="8"/>
        <v>1</v>
      </c>
      <c r="C67" s="5" t="str">
        <f t="shared" si="0"/>
        <v>1SU031</v>
      </c>
      <c r="D67" t="s">
        <v>242</v>
      </c>
      <c r="E67" t="s">
        <v>243</v>
      </c>
      <c r="F67" t="s">
        <v>244</v>
      </c>
      <c r="G67" t="s">
        <v>245</v>
      </c>
      <c r="H67" t="s">
        <v>244</v>
      </c>
      <c r="I67" t="s">
        <v>245</v>
      </c>
      <c r="J67" t="str">
        <f t="shared" si="1"/>
        <v>T030  Brighton</v>
      </c>
      <c r="L67" t="str">
        <f t="shared" si="2"/>
        <v>NORTH COUNTRY SU - Brighton</v>
      </c>
      <c r="P67" t="str">
        <f t="shared" si="3"/>
        <v>SU031 NORTH COUNTRY SU</v>
      </c>
      <c r="Q67" t="str">
        <f t="shared" si="4"/>
        <v>T030  Brighton</v>
      </c>
      <c r="U67" t="s">
        <v>106</v>
      </c>
      <c r="V67" t="s">
        <v>107</v>
      </c>
      <c r="W67" t="str">
        <f t="shared" ref="W67:W127" si="9">U67&amp;"  "&amp;V67</f>
        <v>U401  Mt. Mansfield UUSD</v>
      </c>
    </row>
    <row r="68" spans="2:23" x14ac:dyDescent="0.25">
      <c r="B68" s="5">
        <f t="shared" ref="B68:B131" si="10">IF(D68=D67,B67+1,1)</f>
        <v>2</v>
      </c>
      <c r="C68" s="5" t="str">
        <f t="shared" si="0"/>
        <v>2SU031</v>
      </c>
      <c r="D68" t="s">
        <v>242</v>
      </c>
      <c r="E68" t="s">
        <v>243</v>
      </c>
      <c r="F68" t="s">
        <v>247</v>
      </c>
      <c r="G68" t="s">
        <v>248</v>
      </c>
      <c r="H68" t="s">
        <v>247</v>
      </c>
      <c r="I68" t="s">
        <v>248</v>
      </c>
      <c r="J68" t="str">
        <f t="shared" si="1"/>
        <v>T044  Charleston</v>
      </c>
      <c r="L68" t="str">
        <f t="shared" si="2"/>
        <v>NORTH COUNTRY SU - Charleston</v>
      </c>
      <c r="P68" t="str">
        <f t="shared" si="3"/>
        <v>SU031 NORTH COUNTRY SU</v>
      </c>
      <c r="Q68" t="str">
        <f t="shared" si="4"/>
        <v>T044  Charleston</v>
      </c>
      <c r="U68" t="s">
        <v>269</v>
      </c>
      <c r="V68" t="s">
        <v>270</v>
      </c>
      <c r="W68" t="str">
        <f t="shared" si="9"/>
        <v>T139  Newport City</v>
      </c>
    </row>
    <row r="69" spans="2:23" x14ac:dyDescent="0.25">
      <c r="B69" s="5">
        <f t="shared" si="10"/>
        <v>3</v>
      </c>
      <c r="C69" s="5" t="str">
        <f t="shared" si="0"/>
        <v>3SU031</v>
      </c>
      <c r="D69" t="s">
        <v>242</v>
      </c>
      <c r="E69" t="s">
        <v>243</v>
      </c>
      <c r="F69" t="s">
        <v>251</v>
      </c>
      <c r="G69" t="s">
        <v>252</v>
      </c>
      <c r="H69" t="s">
        <v>251</v>
      </c>
      <c r="I69" t="s">
        <v>252</v>
      </c>
      <c r="J69" t="str">
        <f t="shared" si="1"/>
        <v>T054  Coventry</v>
      </c>
      <c r="L69" t="str">
        <f t="shared" si="2"/>
        <v>NORTH COUNTRY SU - Coventry</v>
      </c>
      <c r="P69" t="str">
        <f t="shared" si="3"/>
        <v>SU031 NORTH COUNTRY SU</v>
      </c>
      <c r="Q69" t="str">
        <f t="shared" si="4"/>
        <v>T054  Coventry</v>
      </c>
      <c r="U69" t="s">
        <v>272</v>
      </c>
      <c r="V69" t="s">
        <v>273</v>
      </c>
      <c r="W69" t="str">
        <f t="shared" si="9"/>
        <v>T140  Newport Town</v>
      </c>
    </row>
    <row r="70" spans="2:23" x14ac:dyDescent="0.25">
      <c r="B70" s="5">
        <f t="shared" si="10"/>
        <v>4</v>
      </c>
      <c r="C70" s="5" t="str">
        <f t="shared" si="0"/>
        <v>4SU031</v>
      </c>
      <c r="D70" t="s">
        <v>242</v>
      </c>
      <c r="E70" t="s">
        <v>243</v>
      </c>
      <c r="F70" t="s">
        <v>254</v>
      </c>
      <c r="G70" t="s">
        <v>255</v>
      </c>
      <c r="H70" t="s">
        <v>254</v>
      </c>
      <c r="I70" t="s">
        <v>255</v>
      </c>
      <c r="J70" t="str">
        <f t="shared" si="1"/>
        <v>T058  Derby</v>
      </c>
      <c r="L70" t="str">
        <f t="shared" si="2"/>
        <v>NORTH COUNTRY SU - Derby</v>
      </c>
      <c r="P70" t="str">
        <f t="shared" si="3"/>
        <v>SU031 NORTH COUNTRY SU</v>
      </c>
      <c r="Q70" t="str">
        <f t="shared" si="4"/>
        <v>T058  Derby</v>
      </c>
      <c r="U70" t="s">
        <v>44</v>
      </c>
      <c r="V70" t="s">
        <v>45</v>
      </c>
      <c r="W70" t="str">
        <f t="shared" si="9"/>
        <v>T141  North Bennington ID</v>
      </c>
    </row>
    <row r="71" spans="2:23" x14ac:dyDescent="0.25">
      <c r="B71" s="5">
        <f t="shared" si="10"/>
        <v>5</v>
      </c>
      <c r="C71" s="5" t="str">
        <f t="shared" si="0"/>
        <v>5SU031</v>
      </c>
      <c r="D71" t="s">
        <v>242</v>
      </c>
      <c r="E71" t="s">
        <v>243</v>
      </c>
      <c r="F71" t="s">
        <v>257</v>
      </c>
      <c r="G71" t="s">
        <v>258</v>
      </c>
      <c r="H71" t="s">
        <v>257</v>
      </c>
      <c r="I71" t="s">
        <v>258</v>
      </c>
      <c r="J71" t="str">
        <f t="shared" si="1"/>
        <v>T097  Holland</v>
      </c>
      <c r="L71" t="str">
        <f t="shared" si="2"/>
        <v>NORTH COUNTRY SU - Holland</v>
      </c>
      <c r="P71" t="str">
        <f t="shared" si="3"/>
        <v>SU031 NORTH COUNTRY SU</v>
      </c>
      <c r="Q71" t="str">
        <f t="shared" si="4"/>
        <v>T097  Holland</v>
      </c>
      <c r="U71" t="s">
        <v>281</v>
      </c>
      <c r="V71" t="s">
        <v>282</v>
      </c>
      <c r="W71" t="str">
        <f t="shared" si="9"/>
        <v>U022A  North Country Jr UHSD</v>
      </c>
    </row>
    <row r="72" spans="2:23" x14ac:dyDescent="0.25">
      <c r="B72" s="5">
        <f t="shared" si="10"/>
        <v>6</v>
      </c>
      <c r="C72" s="5" t="str">
        <f t="shared" si="0"/>
        <v>6SU031</v>
      </c>
      <c r="D72" t="s">
        <v>242</v>
      </c>
      <c r="E72" t="s">
        <v>243</v>
      </c>
      <c r="F72" t="s">
        <v>260</v>
      </c>
      <c r="G72" t="s">
        <v>261</v>
      </c>
      <c r="H72" t="s">
        <v>260</v>
      </c>
      <c r="I72" t="s">
        <v>261</v>
      </c>
      <c r="J72" t="str">
        <f t="shared" si="1"/>
        <v>T105  Jay</v>
      </c>
      <c r="L72" t="str">
        <f t="shared" si="2"/>
        <v>NORTH COUNTRY SU - Jay</v>
      </c>
      <c r="P72" t="str">
        <f t="shared" si="3"/>
        <v>SU031 NORTH COUNTRY SU</v>
      </c>
      <c r="Q72" t="str">
        <f t="shared" si="4"/>
        <v>T105  Jay</v>
      </c>
      <c r="U72" t="s">
        <v>284</v>
      </c>
      <c r="V72" t="s">
        <v>285</v>
      </c>
      <c r="W72" t="str">
        <f t="shared" si="9"/>
        <v>U022B  North Country Sr UHSD</v>
      </c>
    </row>
    <row r="73" spans="2:23" x14ac:dyDescent="0.25">
      <c r="B73" s="5">
        <f t="shared" si="10"/>
        <v>7</v>
      </c>
      <c r="C73" s="5" t="str">
        <f t="shared" si="0"/>
        <v>7SU031</v>
      </c>
      <c r="D73" t="s">
        <v>242</v>
      </c>
      <c r="E73" t="s">
        <v>243</v>
      </c>
      <c r="F73" t="s">
        <v>263</v>
      </c>
      <c r="G73" t="s">
        <v>264</v>
      </c>
      <c r="H73" t="s">
        <v>263</v>
      </c>
      <c r="I73" t="s">
        <v>264</v>
      </c>
      <c r="J73" t="str">
        <f t="shared" si="1"/>
        <v>T114  Lowell</v>
      </c>
      <c r="L73" t="str">
        <f t="shared" si="2"/>
        <v>NORTH COUNTRY SU - Lowell</v>
      </c>
      <c r="P73" t="str">
        <f t="shared" si="3"/>
        <v>SU031 NORTH COUNTRY SU</v>
      </c>
      <c r="Q73" t="str">
        <f t="shared" si="4"/>
        <v>T114  Lowell</v>
      </c>
      <c r="U73" t="s">
        <v>138</v>
      </c>
      <c r="V73" t="s">
        <v>139</v>
      </c>
      <c r="W73" t="str">
        <f t="shared" si="9"/>
        <v>U065  Northeast Kingdom Choice USD</v>
      </c>
    </row>
    <row r="74" spans="2:23" x14ac:dyDescent="0.25">
      <c r="B74" s="5">
        <f t="shared" si="10"/>
        <v>8</v>
      </c>
      <c r="C74" s="5" t="str">
        <f t="shared" si="0"/>
        <v>8SU031</v>
      </c>
      <c r="D74" t="s">
        <v>242</v>
      </c>
      <c r="E74" t="s">
        <v>243</v>
      </c>
      <c r="F74" t="s">
        <v>266</v>
      </c>
      <c r="G74" t="s">
        <v>267</v>
      </c>
      <c r="H74" t="s">
        <v>266</v>
      </c>
      <c r="I74" t="s">
        <v>267</v>
      </c>
      <c r="J74" t="str">
        <f t="shared" si="1"/>
        <v>T131  Morgan</v>
      </c>
      <c r="L74" t="str">
        <f t="shared" si="2"/>
        <v>NORTH COUNTRY SU - Morgan</v>
      </c>
      <c r="P74" t="str">
        <f t="shared" si="3"/>
        <v>SU031 NORTH COUNTRY SU</v>
      </c>
      <c r="Q74" t="str">
        <f t="shared" si="4"/>
        <v>T131  Morgan</v>
      </c>
      <c r="U74" t="s">
        <v>143</v>
      </c>
      <c r="V74" t="s">
        <v>144</v>
      </c>
      <c r="W74" t="str">
        <f t="shared" si="9"/>
        <v>U085  Northern Mountain Valley UUSD</v>
      </c>
    </row>
    <row r="75" spans="2:23" x14ac:dyDescent="0.25">
      <c r="B75" s="5">
        <f t="shared" si="10"/>
        <v>9</v>
      </c>
      <c r="C75" s="5" t="str">
        <f t="shared" si="0"/>
        <v>9SU031</v>
      </c>
      <c r="D75" t="s">
        <v>242</v>
      </c>
      <c r="E75" t="s">
        <v>243</v>
      </c>
      <c r="F75" t="s">
        <v>269</v>
      </c>
      <c r="G75" t="s">
        <v>270</v>
      </c>
      <c r="H75" t="s">
        <v>269</v>
      </c>
      <c r="I75" t="s">
        <v>270</v>
      </c>
      <c r="J75" t="str">
        <f t="shared" si="1"/>
        <v>T139  Newport City</v>
      </c>
      <c r="L75" t="str">
        <f t="shared" si="2"/>
        <v>NORTH COUNTRY SU - Newport City</v>
      </c>
      <c r="P75" t="str">
        <f t="shared" si="3"/>
        <v>SU031 NORTH COUNTRY SU</v>
      </c>
      <c r="Q75" t="str">
        <f t="shared" si="4"/>
        <v>T139  Newport City</v>
      </c>
      <c r="U75" t="s">
        <v>428</v>
      </c>
      <c r="V75" t="s">
        <v>429</v>
      </c>
      <c r="W75" t="str">
        <f t="shared" si="9"/>
        <v>T145  Norwich</v>
      </c>
    </row>
    <row r="76" spans="2:23" x14ac:dyDescent="0.25">
      <c r="B76" s="5">
        <f t="shared" si="10"/>
        <v>10</v>
      </c>
      <c r="C76" s="5" t="str">
        <f t="shared" si="0"/>
        <v>10SU031</v>
      </c>
      <c r="D76" t="s">
        <v>242</v>
      </c>
      <c r="E76" t="s">
        <v>243</v>
      </c>
      <c r="F76" t="s">
        <v>272</v>
      </c>
      <c r="G76" t="s">
        <v>273</v>
      </c>
      <c r="H76" t="s">
        <v>272</v>
      </c>
      <c r="I76" t="s">
        <v>273</v>
      </c>
      <c r="J76" t="str">
        <f t="shared" si="1"/>
        <v>T140  Newport Town</v>
      </c>
      <c r="L76" t="str">
        <f t="shared" si="2"/>
        <v>NORTH COUNTRY SU - Newport Town</v>
      </c>
      <c r="P76" t="str">
        <f t="shared" si="3"/>
        <v>SU031 NORTH COUNTRY SU</v>
      </c>
      <c r="Q76" t="str">
        <f t="shared" si="4"/>
        <v>T140  Newport Town</v>
      </c>
      <c r="U76" t="s">
        <v>218</v>
      </c>
      <c r="V76" t="s">
        <v>219</v>
      </c>
      <c r="W76" t="str">
        <f t="shared" si="9"/>
        <v>U059  Orange Southwest USD</v>
      </c>
    </row>
    <row r="77" spans="2:23" x14ac:dyDescent="0.25">
      <c r="B77" s="5">
        <f t="shared" si="10"/>
        <v>11</v>
      </c>
      <c r="C77" s="5" t="str">
        <f t="shared" ref="C77:C150" si="11">B77&amp;D77</f>
        <v>11SU031</v>
      </c>
      <c r="D77" t="s">
        <v>242</v>
      </c>
      <c r="E77" t="s">
        <v>243</v>
      </c>
      <c r="F77" t="s">
        <v>275</v>
      </c>
      <c r="G77" t="s">
        <v>276</v>
      </c>
      <c r="H77" t="s">
        <v>275</v>
      </c>
      <c r="I77" t="s">
        <v>276</v>
      </c>
      <c r="J77" t="str">
        <f t="shared" ref="J77:J150" si="12">H77&amp;"  "&amp;I77</f>
        <v>T209  Troy</v>
      </c>
      <c r="L77" t="str">
        <f t="shared" ref="L77:L150" si="13">E77&amp;" - "&amp;I77</f>
        <v>NORTH COUNTRY SU - Troy</v>
      </c>
      <c r="P77" t="str">
        <f t="shared" ref="P77:P150" si="14">D77&amp;" "&amp;E77</f>
        <v>SU031 NORTH COUNTRY SU</v>
      </c>
      <c r="Q77" t="str">
        <f t="shared" ref="Q77:Q150" si="15">H77&amp;"  "&amp;I77</f>
        <v>T209  Troy</v>
      </c>
      <c r="U77" t="s">
        <v>327</v>
      </c>
      <c r="V77" t="s">
        <v>328</v>
      </c>
      <c r="W77" t="str">
        <f t="shared" si="9"/>
        <v>U053  Otter Valley USD</v>
      </c>
    </row>
    <row r="78" spans="2:23" x14ac:dyDescent="0.25">
      <c r="B78" s="5">
        <f t="shared" si="10"/>
        <v>12</v>
      </c>
      <c r="C78" s="5" t="str">
        <f t="shared" si="11"/>
        <v>12SU031</v>
      </c>
      <c r="D78" t="s">
        <v>242</v>
      </c>
      <c r="E78" t="s">
        <v>243</v>
      </c>
      <c r="F78" t="s">
        <v>278</v>
      </c>
      <c r="G78" t="s">
        <v>279</v>
      </c>
      <c r="H78" t="s">
        <v>278</v>
      </c>
      <c r="I78" t="s">
        <v>279</v>
      </c>
      <c r="J78" t="str">
        <f t="shared" si="12"/>
        <v>T231  Westfield</v>
      </c>
      <c r="L78" t="str">
        <f t="shared" si="13"/>
        <v>NORTH COUNTRY SU - Westfield</v>
      </c>
      <c r="P78" t="str">
        <f t="shared" si="14"/>
        <v>SU031 NORTH COUNTRY SU</v>
      </c>
      <c r="Q78" t="str">
        <f t="shared" si="15"/>
        <v>T231  Westfield</v>
      </c>
      <c r="U78" t="s">
        <v>213</v>
      </c>
      <c r="V78" t="s">
        <v>214</v>
      </c>
      <c r="W78" t="str">
        <f t="shared" si="9"/>
        <v>U091  Oxbow UUSD</v>
      </c>
    </row>
    <row r="79" spans="2:23" x14ac:dyDescent="0.25">
      <c r="B79" s="5">
        <f t="shared" si="10"/>
        <v>13</v>
      </c>
      <c r="C79" s="5" t="str">
        <f t="shared" si="11"/>
        <v>13SU031</v>
      </c>
      <c r="D79" t="s">
        <v>242</v>
      </c>
      <c r="E79" t="s">
        <v>243</v>
      </c>
      <c r="F79" t="s">
        <v>281</v>
      </c>
      <c r="G79" t="s">
        <v>282</v>
      </c>
      <c r="H79" t="s">
        <v>281</v>
      </c>
      <c r="I79" t="s">
        <v>282</v>
      </c>
      <c r="J79" t="str">
        <f t="shared" si="12"/>
        <v>U022A  North Country Jr UHSD</v>
      </c>
      <c r="L79" t="str">
        <f t="shared" si="13"/>
        <v>NORTH COUNTRY SU - North Country Jr UHSD</v>
      </c>
      <c r="P79" t="str">
        <f t="shared" si="14"/>
        <v>SU031 NORTH COUNTRY SU</v>
      </c>
      <c r="Q79" t="str">
        <f t="shared" si="15"/>
        <v>U022A  North Country Jr UHSD</v>
      </c>
      <c r="U79" t="s">
        <v>483</v>
      </c>
      <c r="V79" t="s">
        <v>484</v>
      </c>
      <c r="W79" t="str">
        <f t="shared" si="9"/>
        <v>U068  Paine Mt USD</v>
      </c>
    </row>
    <row r="80" spans="2:23" x14ac:dyDescent="0.25">
      <c r="B80" s="5">
        <f t="shared" si="10"/>
        <v>14</v>
      </c>
      <c r="C80" s="5" t="str">
        <f t="shared" si="11"/>
        <v>14SU031</v>
      </c>
      <c r="D80" t="s">
        <v>242</v>
      </c>
      <c r="E80" t="s">
        <v>243</v>
      </c>
      <c r="F80" t="s">
        <v>284</v>
      </c>
      <c r="G80" t="s">
        <v>285</v>
      </c>
      <c r="H80" t="s">
        <v>284</v>
      </c>
      <c r="I80" t="s">
        <v>285</v>
      </c>
      <c r="J80" t="str">
        <f t="shared" si="12"/>
        <v>U022B  North Country Sr UHSD</v>
      </c>
      <c r="L80" t="str">
        <f t="shared" si="13"/>
        <v>NORTH COUNTRY SU - North Country Sr UHSD</v>
      </c>
      <c r="P80" t="str">
        <f t="shared" si="14"/>
        <v>SU031 NORTH COUNTRY SU</v>
      </c>
      <c r="Q80" t="str">
        <f t="shared" si="15"/>
        <v>U022B  North Country Sr UHSD</v>
      </c>
      <c r="U80" t="s">
        <v>496</v>
      </c>
      <c r="V80" t="s">
        <v>497</v>
      </c>
      <c r="W80" t="str">
        <f t="shared" si="9"/>
        <v>TE001  PATRICIA HANNAFORD CAREER CTR SD</v>
      </c>
    </row>
    <row r="81" spans="2:23" x14ac:dyDescent="0.25">
      <c r="B81" s="70">
        <f t="shared" si="10"/>
        <v>15</v>
      </c>
      <c r="C81" s="70" t="str">
        <f t="shared" si="11"/>
        <v>15SU031</v>
      </c>
      <c r="D81" s="71" t="s">
        <v>242</v>
      </c>
      <c r="E81" s="71" t="s">
        <v>243</v>
      </c>
      <c r="F81" s="71" t="s">
        <v>242</v>
      </c>
      <c r="G81" s="71" t="s">
        <v>243</v>
      </c>
      <c r="H81" s="71" t="s">
        <v>242</v>
      </c>
      <c r="I81" s="71" t="s">
        <v>243</v>
      </c>
      <c r="J81" s="71" t="str">
        <f t="shared" si="12"/>
        <v>SU031  NORTH COUNTRY SU</v>
      </c>
      <c r="K81" s="71"/>
      <c r="L81" s="71" t="str">
        <f t="shared" si="13"/>
        <v>NORTH COUNTRY SU - NORTH COUNTRY SU</v>
      </c>
      <c r="M81" s="71"/>
      <c r="N81" s="71"/>
      <c r="O81" s="71"/>
      <c r="P81" s="71" t="str">
        <f t="shared" si="14"/>
        <v>SU031 NORTH COUNTRY SU</v>
      </c>
      <c r="Q81" s="71" t="str">
        <f t="shared" si="15"/>
        <v>SU031  NORTH COUNTRY SU</v>
      </c>
      <c r="U81" t="s">
        <v>82</v>
      </c>
      <c r="V81" t="s">
        <v>83</v>
      </c>
      <c r="W81" t="str">
        <f t="shared" si="9"/>
        <v>T151  Peacham</v>
      </c>
    </row>
    <row r="82" spans="2:23" x14ac:dyDescent="0.25">
      <c r="B82" s="5">
        <f t="shared" si="10"/>
        <v>1</v>
      </c>
      <c r="C82" s="5" t="str">
        <f t="shared" si="11"/>
        <v>1SU032</v>
      </c>
      <c r="D82" t="s">
        <v>287</v>
      </c>
      <c r="E82" t="s">
        <v>288</v>
      </c>
      <c r="F82" t="s">
        <v>289</v>
      </c>
      <c r="G82" t="s">
        <v>290</v>
      </c>
      <c r="H82" t="s">
        <v>289</v>
      </c>
      <c r="I82" t="s">
        <v>290</v>
      </c>
      <c r="J82" t="str">
        <f t="shared" si="12"/>
        <v>U092  Washington Central UUSD</v>
      </c>
      <c r="L82" t="str">
        <f t="shared" si="13"/>
        <v>WASHINGTON CENTRAL SD - Washington Central UUSD</v>
      </c>
      <c r="P82" t="str">
        <f t="shared" si="14"/>
        <v>SU032 WASHINGTON CENTRAL SD</v>
      </c>
      <c r="Q82" t="str">
        <f t="shared" si="15"/>
        <v>U092  Washington Central UUSD</v>
      </c>
      <c r="U82" t="s">
        <v>404</v>
      </c>
      <c r="V82" t="s">
        <v>405</v>
      </c>
      <c r="W82" t="str">
        <f t="shared" si="9"/>
        <v>T153  Pittsfield</v>
      </c>
    </row>
    <row r="83" spans="2:23" x14ac:dyDescent="0.25">
      <c r="B83" s="5">
        <f t="shared" si="10"/>
        <v>1</v>
      </c>
      <c r="C83" s="5" t="str">
        <f t="shared" si="11"/>
        <v>1SU033</v>
      </c>
      <c r="D83" t="s">
        <v>292</v>
      </c>
      <c r="E83" t="s">
        <v>293</v>
      </c>
      <c r="F83" t="s">
        <v>294</v>
      </c>
      <c r="G83" t="s">
        <v>295</v>
      </c>
      <c r="H83" t="s">
        <v>294</v>
      </c>
      <c r="I83" t="s">
        <v>295</v>
      </c>
      <c r="J83" t="str">
        <f t="shared" si="12"/>
        <v>U052  Mill River USD</v>
      </c>
      <c r="L83" t="str">
        <f t="shared" si="13"/>
        <v>MILL RIVER SD - Mill River USD</v>
      </c>
      <c r="P83" t="str">
        <f t="shared" si="14"/>
        <v>SU033 MILL RIVER SD</v>
      </c>
      <c r="Q83" t="str">
        <f t="shared" si="15"/>
        <v>U052  Mill River USD</v>
      </c>
      <c r="U83" t="s">
        <v>470</v>
      </c>
      <c r="V83" t="s">
        <v>471</v>
      </c>
      <c r="W83" t="str">
        <f t="shared" si="9"/>
        <v>U070  Quarry Valley USD</v>
      </c>
    </row>
    <row r="84" spans="2:23" x14ac:dyDescent="0.25">
      <c r="B84" s="5">
        <f t="shared" si="10"/>
        <v>1</v>
      </c>
      <c r="C84" s="5" t="str">
        <f t="shared" si="11"/>
        <v>1SU034</v>
      </c>
      <c r="D84" t="s">
        <v>297</v>
      </c>
      <c r="E84" t="s">
        <v>298</v>
      </c>
      <c r="F84" t="s">
        <v>299</v>
      </c>
      <c r="G84" t="s">
        <v>300</v>
      </c>
      <c r="H84" t="s">
        <v>299</v>
      </c>
      <c r="I84" t="s">
        <v>300</v>
      </c>
      <c r="J84" t="str">
        <f t="shared" si="12"/>
        <v>U024  Lake Region UHSD</v>
      </c>
      <c r="L84" t="str">
        <f t="shared" si="13"/>
        <v>ORLEANS CENTRAL SU - Lake Region UHSD</v>
      </c>
      <c r="P84" t="str">
        <f t="shared" si="14"/>
        <v>SU034 ORLEANS CENTRAL SU</v>
      </c>
      <c r="Q84" t="str">
        <f t="shared" si="15"/>
        <v>U024  Lake Region UHSD</v>
      </c>
      <c r="U84" t="s">
        <v>387</v>
      </c>
      <c r="V84" t="s">
        <v>388</v>
      </c>
      <c r="W84" t="str">
        <f t="shared" si="9"/>
        <v>T164  Readsboro</v>
      </c>
    </row>
    <row r="85" spans="2:23" x14ac:dyDescent="0.25">
      <c r="B85" s="5">
        <f t="shared" si="10"/>
        <v>2</v>
      </c>
      <c r="C85" s="5" t="str">
        <f t="shared" si="11"/>
        <v>2SU034</v>
      </c>
      <c r="D85" t="s">
        <v>297</v>
      </c>
      <c r="E85" t="s">
        <v>298</v>
      </c>
      <c r="F85" t="s">
        <v>302</v>
      </c>
      <c r="G85" t="s">
        <v>303</v>
      </c>
      <c r="H85" t="s">
        <v>302</v>
      </c>
      <c r="I85" t="s">
        <v>303</v>
      </c>
      <c r="J85" t="str">
        <f t="shared" si="12"/>
        <v>U093  Lake Region Union Elementary-Middle SD</v>
      </c>
      <c r="L85" t="str">
        <f t="shared" si="13"/>
        <v>ORLEANS CENTRAL SU - Lake Region Union Elementary-Middle SD</v>
      </c>
      <c r="P85" t="str">
        <f t="shared" si="14"/>
        <v>SU034 ORLEANS CENTRAL SU</v>
      </c>
      <c r="Q85" t="str">
        <f t="shared" si="15"/>
        <v>U093  Lake Region Union Elementary-Middle SD</v>
      </c>
      <c r="U85" t="s">
        <v>451</v>
      </c>
      <c r="V85" t="s">
        <v>452</v>
      </c>
      <c r="W85" t="str">
        <f t="shared" si="9"/>
        <v>U146  Rivendell Interstate USD</v>
      </c>
    </row>
    <row r="86" spans="2:23" x14ac:dyDescent="0.25">
      <c r="B86" s="70">
        <f t="shared" si="10"/>
        <v>3</v>
      </c>
      <c r="C86" s="70" t="str">
        <f t="shared" si="11"/>
        <v>3SU034</v>
      </c>
      <c r="D86" s="71" t="s">
        <v>297</v>
      </c>
      <c r="E86" s="71" t="s">
        <v>298</v>
      </c>
      <c r="F86" s="71" t="s">
        <v>297</v>
      </c>
      <c r="G86" s="71" t="s">
        <v>298</v>
      </c>
      <c r="H86" s="71" t="s">
        <v>297</v>
      </c>
      <c r="I86" s="71" t="s">
        <v>298</v>
      </c>
      <c r="J86" s="71" t="str">
        <f t="shared" si="12"/>
        <v>SU034  ORLEANS CENTRAL SU</v>
      </c>
      <c r="K86" s="71"/>
      <c r="L86" s="71" t="str">
        <f t="shared" si="13"/>
        <v>ORLEANS CENTRAL SU - ORLEANS CENTRAL SU</v>
      </c>
      <c r="M86" s="71"/>
      <c r="N86" s="71"/>
      <c r="O86" s="71"/>
      <c r="P86" s="71" t="str">
        <f t="shared" si="14"/>
        <v>SU034 ORLEANS CENTRAL SU</v>
      </c>
      <c r="Q86" s="71" t="str">
        <f t="shared" si="15"/>
        <v>SU034  ORLEANS CENTRAL SU</v>
      </c>
      <c r="U86" t="s">
        <v>512</v>
      </c>
      <c r="V86" t="s">
        <v>513</v>
      </c>
      <c r="W86" t="str">
        <f t="shared" si="9"/>
        <v>TE003  RIVER VALLEY TECHNICAL CENTER SD</v>
      </c>
    </row>
    <row r="87" spans="2:23" x14ac:dyDescent="0.25">
      <c r="B87" s="72">
        <f t="shared" si="10"/>
        <v>1</v>
      </c>
      <c r="C87" s="73" t="str">
        <f t="shared" si="11"/>
        <v>1SU035</v>
      </c>
      <c r="D87" s="10" t="s">
        <v>305</v>
      </c>
      <c r="E87" s="10" t="s">
        <v>306</v>
      </c>
      <c r="F87" s="10" t="s">
        <v>307</v>
      </c>
      <c r="G87" s="10" t="s">
        <v>308</v>
      </c>
      <c r="H87" s="10" t="s">
        <v>307</v>
      </c>
      <c r="I87" s="10" t="s">
        <v>308</v>
      </c>
      <c r="J87" s="10" t="str">
        <f t="shared" si="12"/>
        <v>T055  Craftsbury</v>
      </c>
      <c r="K87" s="10"/>
      <c r="L87" s="10" t="str">
        <f t="shared" si="13"/>
        <v>ORLEANS SOUTHWEST SU - Craftsbury</v>
      </c>
      <c r="M87" s="10"/>
      <c r="N87" s="10"/>
      <c r="O87" s="10"/>
      <c r="P87" s="10" t="str">
        <f t="shared" si="14"/>
        <v>SU035 ORLEANS SOUTHWEST SU</v>
      </c>
      <c r="Q87" s="11" t="str">
        <f t="shared" si="15"/>
        <v>T055  Craftsbury</v>
      </c>
      <c r="U87" t="s">
        <v>357</v>
      </c>
      <c r="V87" t="s">
        <v>358</v>
      </c>
      <c r="W87" t="str">
        <f t="shared" si="9"/>
        <v>U073  River Valleys USD</v>
      </c>
    </row>
    <row r="88" spans="2:23" x14ac:dyDescent="0.25">
      <c r="B88" s="74">
        <f t="shared" si="10"/>
        <v>2</v>
      </c>
      <c r="C88" s="5" t="str">
        <f t="shared" si="11"/>
        <v>2SU035</v>
      </c>
      <c r="D88" t="s">
        <v>305</v>
      </c>
      <c r="E88" t="s">
        <v>306</v>
      </c>
      <c r="F88" t="s">
        <v>310</v>
      </c>
      <c r="G88" t="s">
        <v>311</v>
      </c>
      <c r="H88" t="s">
        <v>310</v>
      </c>
      <c r="I88" t="s">
        <v>311</v>
      </c>
      <c r="J88" t="str">
        <f t="shared" si="12"/>
        <v>T195  Stannard</v>
      </c>
      <c r="L88" t="str">
        <f t="shared" si="13"/>
        <v>ORLEANS SOUTHWEST SU - Stannard</v>
      </c>
      <c r="P88" t="str">
        <f t="shared" si="14"/>
        <v>SU035 ORLEANS SOUTHWEST SU</v>
      </c>
      <c r="Q88" s="13" t="str">
        <f t="shared" si="15"/>
        <v>T195  Stannard</v>
      </c>
      <c r="U88" t="s">
        <v>236</v>
      </c>
      <c r="V88" t="s">
        <v>237</v>
      </c>
      <c r="W88" t="str">
        <f t="shared" si="9"/>
        <v>U081  Rochester-Stockbridge USD</v>
      </c>
    </row>
    <row r="89" spans="2:23" x14ac:dyDescent="0.25">
      <c r="B89" s="74">
        <f t="shared" si="10"/>
        <v>3</v>
      </c>
      <c r="C89" s="5" t="str">
        <f t="shared" si="11"/>
        <v>3SU035</v>
      </c>
      <c r="D89" t="s">
        <v>305</v>
      </c>
      <c r="E89" t="s">
        <v>306</v>
      </c>
      <c r="F89" t="s">
        <v>313</v>
      </c>
      <c r="G89" t="s">
        <v>314</v>
      </c>
      <c r="H89" t="s">
        <v>313</v>
      </c>
      <c r="I89" t="s">
        <v>314</v>
      </c>
      <c r="J89" t="str">
        <f t="shared" si="12"/>
        <v>T250  Wolcott</v>
      </c>
      <c r="L89" t="str">
        <f t="shared" si="13"/>
        <v>ORLEANS SOUTHWEST SU - Wolcott</v>
      </c>
      <c r="P89" t="str">
        <f t="shared" si="14"/>
        <v>SU035 ORLEANS SOUTHWEST SU</v>
      </c>
      <c r="Q89" s="13" t="str">
        <f t="shared" si="15"/>
        <v>T250  Wolcott</v>
      </c>
      <c r="U89" t="s">
        <v>362</v>
      </c>
      <c r="V89" t="s">
        <v>363</v>
      </c>
      <c r="W89" t="str">
        <f t="shared" si="9"/>
        <v>T169  Rockingham</v>
      </c>
    </row>
    <row r="90" spans="2:23" x14ac:dyDescent="0.25">
      <c r="B90" s="74">
        <f t="shared" si="10"/>
        <v>4</v>
      </c>
      <c r="C90" s="5" t="str">
        <f t="shared" si="11"/>
        <v>4SU035</v>
      </c>
      <c r="D90" t="s">
        <v>305</v>
      </c>
      <c r="E90" t="s">
        <v>306</v>
      </c>
      <c r="F90" t="s">
        <v>316</v>
      </c>
      <c r="G90" t="s">
        <v>317</v>
      </c>
      <c r="H90" t="s">
        <v>316</v>
      </c>
      <c r="I90" t="s">
        <v>317</v>
      </c>
      <c r="J90" t="str">
        <f t="shared" si="12"/>
        <v>U026  Hazen UHSD</v>
      </c>
      <c r="L90" t="str">
        <f t="shared" si="13"/>
        <v>ORLEANS SOUTHWEST SU - Hazen UHSD</v>
      </c>
      <c r="P90" t="str">
        <f t="shared" si="14"/>
        <v>SU035 ORLEANS SOUTHWEST SU</v>
      </c>
      <c r="Q90" s="13" t="str">
        <f t="shared" si="15"/>
        <v>U026  Hazen UHSD</v>
      </c>
      <c r="U90" t="s">
        <v>332</v>
      </c>
      <c r="V90" t="s">
        <v>333</v>
      </c>
      <c r="W90" t="str">
        <f t="shared" si="9"/>
        <v>T173  Rutland City</v>
      </c>
    </row>
    <row r="91" spans="2:23" x14ac:dyDescent="0.25">
      <c r="B91" s="74">
        <f t="shared" si="10"/>
        <v>5</v>
      </c>
      <c r="C91" s="5" t="str">
        <f t="shared" si="11"/>
        <v>5SU035</v>
      </c>
      <c r="D91" t="s">
        <v>305</v>
      </c>
      <c r="E91" t="s">
        <v>306</v>
      </c>
      <c r="F91" t="s">
        <v>319</v>
      </c>
      <c r="G91" t="s">
        <v>320</v>
      </c>
      <c r="H91" t="s">
        <v>319</v>
      </c>
      <c r="I91" t="s">
        <v>320</v>
      </c>
      <c r="J91" t="str">
        <f t="shared" si="12"/>
        <v>U094  Mountain View Union Elem SD</v>
      </c>
      <c r="L91" t="str">
        <f t="shared" si="13"/>
        <v>ORLEANS SOUTHWEST SU - Mountain View Union Elem SD</v>
      </c>
      <c r="P91" t="str">
        <f t="shared" si="14"/>
        <v>SU035 ORLEANS SOUTHWEST SU</v>
      </c>
      <c r="Q91" s="13" t="str">
        <f t="shared" si="15"/>
        <v>U094  Mountain View Union Elem SD</v>
      </c>
      <c r="U91" t="s">
        <v>464</v>
      </c>
      <c r="V91" t="s">
        <v>465</v>
      </c>
      <c r="W91" t="str">
        <f t="shared" si="9"/>
        <v>T174  Rutland Town</v>
      </c>
    </row>
    <row r="92" spans="2:23" x14ac:dyDescent="0.25">
      <c r="B92" s="75">
        <f t="shared" si="10"/>
        <v>6</v>
      </c>
      <c r="C92" s="76" t="str">
        <f t="shared" si="11"/>
        <v>6SU035</v>
      </c>
      <c r="D92" s="77" t="s">
        <v>305</v>
      </c>
      <c r="E92" s="77" t="s">
        <v>306</v>
      </c>
      <c r="F92" s="77" t="s">
        <v>305</v>
      </c>
      <c r="G92" s="77" t="s">
        <v>306</v>
      </c>
      <c r="H92" s="77" t="s">
        <v>305</v>
      </c>
      <c r="I92" s="77" t="s">
        <v>306</v>
      </c>
      <c r="J92" s="77" t="str">
        <f t="shared" si="12"/>
        <v>SU035  ORLEANS SOUTHWEST SU</v>
      </c>
      <c r="K92" s="77"/>
      <c r="L92" s="77" t="str">
        <f t="shared" si="13"/>
        <v>ORLEANS SOUTHWEST SU - ORLEANS SOUTHWEST SU</v>
      </c>
      <c r="M92" s="77"/>
      <c r="N92" s="77"/>
      <c r="O92" s="77"/>
      <c r="P92" s="77" t="str">
        <f t="shared" si="14"/>
        <v>SU035 ORLEANS SOUTHWEST SU</v>
      </c>
      <c r="Q92" s="78" t="str">
        <f t="shared" si="15"/>
        <v>SU035  ORLEANS SOUTHWEST SU</v>
      </c>
      <c r="U92" t="s">
        <v>47</v>
      </c>
      <c r="V92" t="s">
        <v>48</v>
      </c>
      <c r="W92" t="str">
        <f t="shared" si="9"/>
        <v>T181  Sandgate</v>
      </c>
    </row>
    <row r="93" spans="2:23" x14ac:dyDescent="0.25">
      <c r="B93" s="5">
        <f t="shared" si="10"/>
        <v>1</v>
      </c>
      <c r="C93" s="5" t="str">
        <f t="shared" si="11"/>
        <v>1SU036</v>
      </c>
      <c r="D93" t="s">
        <v>322</v>
      </c>
      <c r="E93" t="s">
        <v>323</v>
      </c>
      <c r="F93" t="s">
        <v>324</v>
      </c>
      <c r="G93" t="s">
        <v>325</v>
      </c>
      <c r="H93" t="s">
        <v>324</v>
      </c>
      <c r="I93" t="s">
        <v>325</v>
      </c>
      <c r="J93" t="str">
        <f t="shared" si="12"/>
        <v>U049  Barstow USD</v>
      </c>
      <c r="L93" t="str">
        <f t="shared" si="13"/>
        <v>RUTLAND NORTHEAST SU - Barstow USD</v>
      </c>
      <c r="P93" t="str">
        <f t="shared" si="14"/>
        <v>SU036 RUTLAND NORTHEAST SU</v>
      </c>
      <c r="Q93" t="str">
        <f t="shared" si="15"/>
        <v>U049  Barstow USD</v>
      </c>
      <c r="U93" t="s">
        <v>390</v>
      </c>
      <c r="V93" t="s">
        <v>391</v>
      </c>
      <c r="W93" t="str">
        <f t="shared" si="9"/>
        <v>T182  Searsburg</v>
      </c>
    </row>
    <row r="94" spans="2:23" x14ac:dyDescent="0.25">
      <c r="B94" s="5">
        <f t="shared" si="10"/>
        <v>2</v>
      </c>
      <c r="C94" s="5" t="str">
        <f t="shared" si="11"/>
        <v>2SU036</v>
      </c>
      <c r="D94" t="s">
        <v>322</v>
      </c>
      <c r="E94" t="s">
        <v>323</v>
      </c>
      <c r="F94" t="s">
        <v>327</v>
      </c>
      <c r="G94" t="s">
        <v>328</v>
      </c>
      <c r="H94" t="s">
        <v>327</v>
      </c>
      <c r="I94" t="s">
        <v>328</v>
      </c>
      <c r="J94" t="str">
        <f t="shared" si="12"/>
        <v>U053  Otter Valley USD</v>
      </c>
      <c r="L94" t="str">
        <f t="shared" si="13"/>
        <v>RUTLAND NORTHEAST SU - Otter Valley USD</v>
      </c>
      <c r="P94" t="str">
        <f t="shared" si="14"/>
        <v>SU036 RUTLAND NORTHEAST SU</v>
      </c>
      <c r="Q94" t="str">
        <f t="shared" si="15"/>
        <v>U053  Otter Valley USD</v>
      </c>
      <c r="U94" t="s">
        <v>223</v>
      </c>
      <c r="V94" t="s">
        <v>224</v>
      </c>
      <c r="W94" t="str">
        <f t="shared" si="9"/>
        <v>T184  Sharon</v>
      </c>
    </row>
    <row r="95" spans="2:23" x14ac:dyDescent="0.25">
      <c r="B95" s="70">
        <f t="shared" si="10"/>
        <v>3</v>
      </c>
      <c r="C95" s="70" t="str">
        <f t="shared" si="11"/>
        <v>3SU036</v>
      </c>
      <c r="D95" s="71" t="s">
        <v>322</v>
      </c>
      <c r="E95" s="71" t="s">
        <v>323</v>
      </c>
      <c r="F95" s="71" t="s">
        <v>322</v>
      </c>
      <c r="G95" s="71" t="s">
        <v>323</v>
      </c>
      <c r="H95" s="71" t="s">
        <v>322</v>
      </c>
      <c r="I95" s="71" t="s">
        <v>323</v>
      </c>
      <c r="J95" s="71" t="str">
        <f t="shared" si="12"/>
        <v>SU036  RUTLAND NORTHEAST SU</v>
      </c>
      <c r="K95" s="71"/>
      <c r="L95" s="71" t="str">
        <f t="shared" si="13"/>
        <v>RUTLAND NORTHEAST SU - RUTLAND NORTHEAST SU</v>
      </c>
      <c r="M95" s="71"/>
      <c r="N95" s="71"/>
      <c r="O95" s="71"/>
      <c r="P95" s="71" t="str">
        <f t="shared" si="14"/>
        <v>SU036 RUTLAND NORTHEAST SU</v>
      </c>
      <c r="Q95" s="71" t="str">
        <f t="shared" si="15"/>
        <v>SU036  RUTLAND NORTHEAST SU</v>
      </c>
      <c r="U95" t="s">
        <v>32</v>
      </c>
      <c r="V95" t="s">
        <v>34</v>
      </c>
      <c r="W95" t="str">
        <f t="shared" si="9"/>
        <v>U062  Slate Valley UUSD</v>
      </c>
    </row>
    <row r="96" spans="2:23" x14ac:dyDescent="0.25">
      <c r="B96" s="5">
        <f t="shared" si="10"/>
        <v>1</v>
      </c>
      <c r="C96" s="5" t="str">
        <f t="shared" si="11"/>
        <v>1SU040</v>
      </c>
      <c r="D96" t="s">
        <v>330</v>
      </c>
      <c r="E96" t="s">
        <v>331</v>
      </c>
      <c r="F96" t="s">
        <v>332</v>
      </c>
      <c r="G96" t="s">
        <v>333</v>
      </c>
      <c r="H96" t="s">
        <v>332</v>
      </c>
      <c r="I96" t="s">
        <v>333</v>
      </c>
      <c r="J96" t="str">
        <f t="shared" si="12"/>
        <v>T173  Rutland City</v>
      </c>
      <c r="L96" t="str">
        <f t="shared" si="13"/>
        <v>RUTLAND CITY SD - Rutland City</v>
      </c>
      <c r="P96" t="str">
        <f t="shared" si="14"/>
        <v>SU040 RUTLAND CITY SD</v>
      </c>
      <c r="Q96" t="str">
        <f t="shared" si="15"/>
        <v>T173  Rutland City</v>
      </c>
      <c r="U96" t="s">
        <v>396</v>
      </c>
      <c r="V96" t="s">
        <v>397</v>
      </c>
      <c r="W96" t="str">
        <f t="shared" si="9"/>
        <v>T261  Somerset</v>
      </c>
    </row>
    <row r="97" spans="2:23" x14ac:dyDescent="0.25">
      <c r="B97" s="5">
        <f t="shared" si="10"/>
        <v>1</v>
      </c>
      <c r="C97" s="5" t="str">
        <f t="shared" si="11"/>
        <v>1SU042</v>
      </c>
      <c r="D97" t="s">
        <v>335</v>
      </c>
      <c r="E97" t="s">
        <v>336</v>
      </c>
      <c r="F97" t="s">
        <v>337</v>
      </c>
      <c r="G97" t="s">
        <v>338</v>
      </c>
      <c r="H97" t="s">
        <v>337</v>
      </c>
      <c r="I97" t="s">
        <v>338</v>
      </c>
      <c r="J97" t="str">
        <f t="shared" si="12"/>
        <v>U060  Harwood USD</v>
      </c>
      <c r="L97" t="str">
        <f t="shared" si="13"/>
        <v>HARWOOD SD - Harwood USD</v>
      </c>
      <c r="P97" t="str">
        <f t="shared" si="14"/>
        <v>SU042 HARWOOD SD</v>
      </c>
      <c r="Q97" t="str">
        <f t="shared" si="15"/>
        <v>U060  Harwood USD</v>
      </c>
      <c r="U97" t="s">
        <v>121</v>
      </c>
      <c r="V97" t="s">
        <v>122</v>
      </c>
      <c r="W97" t="str">
        <f t="shared" si="9"/>
        <v>T191  South Burlington</v>
      </c>
    </row>
    <row r="98" spans="2:23" x14ac:dyDescent="0.25">
      <c r="B98" s="5">
        <f t="shared" si="10"/>
        <v>1</v>
      </c>
      <c r="C98" s="5" t="str">
        <f t="shared" si="11"/>
        <v>1SU046</v>
      </c>
      <c r="D98" t="s">
        <v>340</v>
      </c>
      <c r="E98" t="s">
        <v>341</v>
      </c>
      <c r="F98" t="s">
        <v>342</v>
      </c>
      <c r="G98" t="s">
        <v>343</v>
      </c>
      <c r="H98" t="s">
        <v>342</v>
      </c>
      <c r="I98" t="s">
        <v>343</v>
      </c>
      <c r="J98" t="str">
        <f t="shared" si="12"/>
        <v>T120  Marlboro</v>
      </c>
      <c r="L98" t="str">
        <f t="shared" si="13"/>
        <v>WINDHAM CENTRAL SU - Marlboro</v>
      </c>
      <c r="P98" t="str">
        <f t="shared" si="14"/>
        <v>SU046 WINDHAM CENTRAL SU</v>
      </c>
      <c r="Q98" t="str">
        <f t="shared" si="15"/>
        <v>T120  Marlboro</v>
      </c>
      <c r="U98" t="s">
        <v>177</v>
      </c>
      <c r="V98" t="s">
        <v>178</v>
      </c>
      <c r="W98" t="str">
        <f t="shared" si="9"/>
        <v>T192  South Hero</v>
      </c>
    </row>
    <row r="99" spans="2:23" x14ac:dyDescent="0.25">
      <c r="B99" s="5">
        <f t="shared" si="10"/>
        <v>2</v>
      </c>
      <c r="C99" s="5" t="str">
        <f t="shared" si="11"/>
        <v>2SU046</v>
      </c>
      <c r="D99" t="s">
        <v>340</v>
      </c>
      <c r="E99" t="s">
        <v>341</v>
      </c>
      <c r="F99" t="s">
        <v>346</v>
      </c>
      <c r="G99" t="s">
        <v>347</v>
      </c>
      <c r="H99" t="s">
        <v>346</v>
      </c>
      <c r="I99" t="s">
        <v>347</v>
      </c>
      <c r="J99" t="str">
        <f t="shared" si="12"/>
        <v>T200  Stratton</v>
      </c>
      <c r="L99" t="str">
        <f t="shared" si="13"/>
        <v>WINDHAM CENTRAL SU - Stratton</v>
      </c>
      <c r="P99" t="str">
        <f t="shared" si="14"/>
        <v>SU046 WINDHAM CENTRAL SU</v>
      </c>
      <c r="Q99" t="str">
        <f t="shared" si="15"/>
        <v>T200  Stratton</v>
      </c>
      <c r="U99" t="s">
        <v>507</v>
      </c>
      <c r="V99" t="s">
        <v>508</v>
      </c>
      <c r="W99" t="str">
        <f t="shared" si="9"/>
        <v>TE002  SOUTHWEST TECH</v>
      </c>
    </row>
    <row r="100" spans="2:23" x14ac:dyDescent="0.25">
      <c r="B100" s="5">
        <f t="shared" si="10"/>
        <v>3</v>
      </c>
      <c r="C100" s="5" t="str">
        <f t="shared" si="11"/>
        <v>3SU046</v>
      </c>
      <c r="D100" t="s">
        <v>340</v>
      </c>
      <c r="E100" t="s">
        <v>341</v>
      </c>
      <c r="F100" t="s">
        <v>349</v>
      </c>
      <c r="G100" t="s">
        <v>345</v>
      </c>
      <c r="H100" t="s">
        <v>349</v>
      </c>
      <c r="I100" t="s">
        <v>345</v>
      </c>
      <c r="J100" t="str">
        <f t="shared" si="12"/>
        <v>T246  Windham</v>
      </c>
      <c r="L100" t="str">
        <f t="shared" si="13"/>
        <v>WINDHAM CENTRAL SU - Windham</v>
      </c>
      <c r="P100" t="str">
        <f t="shared" si="14"/>
        <v>SU046 WINDHAM CENTRAL SU</v>
      </c>
      <c r="Q100" t="str">
        <f t="shared" si="15"/>
        <v>T246  Windham</v>
      </c>
      <c r="U100" t="s">
        <v>53</v>
      </c>
      <c r="V100" t="s">
        <v>54</v>
      </c>
      <c r="W100" t="str">
        <f t="shared" si="9"/>
        <v>U087  Southwest Vermont Union Elementary SD</v>
      </c>
    </row>
    <row r="101" spans="2:23" x14ac:dyDescent="0.25">
      <c r="B101" s="5">
        <f t="shared" si="10"/>
        <v>4</v>
      </c>
      <c r="C101" s="5" t="str">
        <f t="shared" si="11"/>
        <v>4SU046</v>
      </c>
      <c r="D101" t="s">
        <v>340</v>
      </c>
      <c r="E101" t="s">
        <v>341</v>
      </c>
      <c r="F101" t="s">
        <v>351</v>
      </c>
      <c r="G101" t="s">
        <v>352</v>
      </c>
      <c r="H101" t="s">
        <v>351</v>
      </c>
      <c r="I101" t="s">
        <v>352</v>
      </c>
      <c r="J101" t="str">
        <f t="shared" si="12"/>
        <v>U072A  West River MUED</v>
      </c>
      <c r="L101" t="str">
        <f t="shared" si="13"/>
        <v>WINDHAM CENTRAL SU - West River MUED</v>
      </c>
      <c r="P101" t="str">
        <f t="shared" si="14"/>
        <v>SU046 WINDHAM CENTRAL SU</v>
      </c>
      <c r="Q101" t="str">
        <f t="shared" si="15"/>
        <v>U072A  West River MUED</v>
      </c>
      <c r="U101" t="s">
        <v>433</v>
      </c>
      <c r="V101" t="s">
        <v>434</v>
      </c>
      <c r="W101" t="str">
        <f t="shared" si="9"/>
        <v>T193  Springfield</v>
      </c>
    </row>
    <row r="102" spans="2:23" x14ac:dyDescent="0.25">
      <c r="B102" s="5">
        <f t="shared" si="10"/>
        <v>5</v>
      </c>
      <c r="C102" s="5" t="str">
        <f t="shared" si="11"/>
        <v>5SU046</v>
      </c>
      <c r="D102" t="s">
        <v>340</v>
      </c>
      <c r="E102" t="s">
        <v>341</v>
      </c>
      <c r="F102" t="s">
        <v>354</v>
      </c>
      <c r="G102" t="s">
        <v>355</v>
      </c>
      <c r="H102" t="s">
        <v>354</v>
      </c>
      <c r="I102" t="s">
        <v>355</v>
      </c>
      <c r="J102" t="str">
        <f t="shared" si="12"/>
        <v>U072B  West River UED</v>
      </c>
      <c r="L102" t="str">
        <f t="shared" si="13"/>
        <v>WINDHAM CENTRAL SU - West River UED</v>
      </c>
      <c r="P102" t="str">
        <f t="shared" si="14"/>
        <v>SU046 WINDHAM CENTRAL SU</v>
      </c>
      <c r="Q102" t="str">
        <f t="shared" si="15"/>
        <v>U072B  West River UED</v>
      </c>
      <c r="U102" t="s">
        <v>98</v>
      </c>
      <c r="V102" t="s">
        <v>99</v>
      </c>
      <c r="W102" t="str">
        <f t="shared" si="9"/>
        <v>T179  St. Johnsbury</v>
      </c>
    </row>
    <row r="103" spans="2:23" x14ac:dyDescent="0.25">
      <c r="B103" s="5">
        <f t="shared" si="10"/>
        <v>6</v>
      </c>
      <c r="C103" s="5" t="str">
        <f t="shared" si="11"/>
        <v>6SU046</v>
      </c>
      <c r="D103" t="s">
        <v>340</v>
      </c>
      <c r="E103" t="s">
        <v>341</v>
      </c>
      <c r="F103" t="s">
        <v>357</v>
      </c>
      <c r="G103" t="s">
        <v>358</v>
      </c>
      <c r="H103" t="s">
        <v>357</v>
      </c>
      <c r="I103" t="s">
        <v>358</v>
      </c>
      <c r="J103" t="str">
        <f t="shared" si="12"/>
        <v>U073  River Valleys USD</v>
      </c>
      <c r="L103" t="str">
        <f t="shared" si="13"/>
        <v>WINDHAM CENTRAL SU - River Valleys USD</v>
      </c>
      <c r="P103" t="str">
        <f t="shared" si="14"/>
        <v>SU046 WINDHAM CENTRAL SU</v>
      </c>
      <c r="Q103" t="str">
        <f t="shared" si="15"/>
        <v>U073  River Valleys USD</v>
      </c>
      <c r="U103" t="s">
        <v>393</v>
      </c>
      <c r="V103" t="s">
        <v>394</v>
      </c>
      <c r="W103" t="str">
        <f t="shared" si="9"/>
        <v>T194  Stamford</v>
      </c>
    </row>
    <row r="104" spans="2:23" x14ac:dyDescent="0.25">
      <c r="B104" s="70">
        <f t="shared" si="10"/>
        <v>7</v>
      </c>
      <c r="C104" s="70" t="str">
        <f t="shared" si="11"/>
        <v>7SU046</v>
      </c>
      <c r="D104" s="71" t="s">
        <v>340</v>
      </c>
      <c r="E104" s="71" t="s">
        <v>341</v>
      </c>
      <c r="F104" s="71" t="s">
        <v>340</v>
      </c>
      <c r="G104" s="71" t="s">
        <v>341</v>
      </c>
      <c r="H104" s="71" t="s">
        <v>340</v>
      </c>
      <c r="I104" s="71" t="s">
        <v>341</v>
      </c>
      <c r="J104" s="71" t="str">
        <f t="shared" si="12"/>
        <v>SU046  WINDHAM CENTRAL SU</v>
      </c>
      <c r="K104" s="71"/>
      <c r="L104" s="71" t="str">
        <f t="shared" si="13"/>
        <v>WINDHAM CENTRAL SU - WINDHAM CENTRAL SU</v>
      </c>
      <c r="M104" s="71"/>
      <c r="N104" s="71"/>
      <c r="O104" s="71"/>
      <c r="P104" s="71" t="str">
        <f t="shared" si="14"/>
        <v>SU046 WINDHAM CENTRAL SU</v>
      </c>
      <c r="Q104" s="71" t="str">
        <f t="shared" si="15"/>
        <v>SU046  WINDHAM CENTRAL SU</v>
      </c>
      <c r="U104" t="s">
        <v>310</v>
      </c>
      <c r="V104" t="s">
        <v>311</v>
      </c>
      <c r="W104" t="str">
        <f t="shared" si="9"/>
        <v>T195  Stannard</v>
      </c>
    </row>
    <row r="105" spans="2:23" x14ac:dyDescent="0.25">
      <c r="B105" s="5">
        <f t="shared" si="10"/>
        <v>1</v>
      </c>
      <c r="C105" s="5" t="str">
        <f t="shared" si="11"/>
        <v>1SU047</v>
      </c>
      <c r="D105" t="s">
        <v>360</v>
      </c>
      <c r="E105" t="s">
        <v>361</v>
      </c>
      <c r="F105" t="s">
        <v>362</v>
      </c>
      <c r="G105" t="s">
        <v>363</v>
      </c>
      <c r="H105" t="s">
        <v>362</v>
      </c>
      <c r="I105" t="s">
        <v>363</v>
      </c>
      <c r="J105" t="str">
        <f t="shared" si="12"/>
        <v>T169  Rockingham</v>
      </c>
      <c r="L105" t="str">
        <f t="shared" si="13"/>
        <v>WINDHAM NORTHEAST SU - Rockingham</v>
      </c>
      <c r="P105" t="str">
        <f t="shared" si="14"/>
        <v>SU047 WINDHAM NORTHEAST SU</v>
      </c>
      <c r="Q105" t="str">
        <f t="shared" si="15"/>
        <v>T169  Rockingham</v>
      </c>
      <c r="U105" t="s">
        <v>196</v>
      </c>
      <c r="V105" t="s">
        <v>197</v>
      </c>
      <c r="W105" t="str">
        <f t="shared" si="9"/>
        <v>T198  Stowe</v>
      </c>
    </row>
    <row r="106" spans="2:23" x14ac:dyDescent="0.25">
      <c r="B106" s="5">
        <f t="shared" si="10"/>
        <v>2</v>
      </c>
      <c r="C106" s="5" t="str">
        <f t="shared" si="11"/>
        <v>2SU047</v>
      </c>
      <c r="D106" t="s">
        <v>360</v>
      </c>
      <c r="E106" t="s">
        <v>361</v>
      </c>
      <c r="F106" t="s">
        <v>365</v>
      </c>
      <c r="G106" t="s">
        <v>366</v>
      </c>
      <c r="H106" t="s">
        <v>365</v>
      </c>
      <c r="I106" t="s">
        <v>366</v>
      </c>
      <c r="J106" t="str">
        <f t="shared" si="12"/>
        <v>T234  Westminster</v>
      </c>
      <c r="L106" t="str">
        <f t="shared" si="13"/>
        <v>WINDHAM NORTHEAST SU - Westminster</v>
      </c>
      <c r="P106" t="str">
        <f t="shared" si="14"/>
        <v>SU047 WINDHAM NORTHEAST SU</v>
      </c>
      <c r="Q106" t="str">
        <f t="shared" si="15"/>
        <v>T234  Westminster</v>
      </c>
      <c r="U106" t="s">
        <v>227</v>
      </c>
      <c r="V106" t="s">
        <v>228</v>
      </c>
      <c r="W106" t="str">
        <f t="shared" si="9"/>
        <v>T199  Strafford</v>
      </c>
    </row>
    <row r="107" spans="2:23" x14ac:dyDescent="0.25">
      <c r="B107" s="5">
        <f t="shared" si="10"/>
        <v>3</v>
      </c>
      <c r="C107" s="5" t="str">
        <f t="shared" si="11"/>
        <v>3SU047</v>
      </c>
      <c r="D107" t="s">
        <v>360</v>
      </c>
      <c r="E107" t="s">
        <v>361</v>
      </c>
      <c r="F107" t="s">
        <v>368</v>
      </c>
      <c r="G107" t="s">
        <v>369</v>
      </c>
      <c r="H107" t="s">
        <v>368</v>
      </c>
      <c r="I107" t="s">
        <v>369</v>
      </c>
      <c r="J107" t="str">
        <f t="shared" si="12"/>
        <v>U027  Bellows Falls UHSD</v>
      </c>
      <c r="L107" t="str">
        <f t="shared" si="13"/>
        <v>WINDHAM NORTHEAST SU - Bellows Falls UHSD</v>
      </c>
      <c r="P107" t="str">
        <f t="shared" si="14"/>
        <v>SU047 WINDHAM NORTHEAST SU</v>
      </c>
      <c r="Q107" t="str">
        <f t="shared" si="15"/>
        <v>U027  Bellows Falls UHSD</v>
      </c>
      <c r="U107" t="s">
        <v>346</v>
      </c>
      <c r="V107" t="s">
        <v>347</v>
      </c>
      <c r="W107" t="str">
        <f t="shared" si="9"/>
        <v>T200  Stratton</v>
      </c>
    </row>
    <row r="108" spans="2:23" x14ac:dyDescent="0.25">
      <c r="B108" s="5">
        <f t="shared" si="10"/>
        <v>4</v>
      </c>
      <c r="C108" s="5" t="str">
        <f t="shared" si="11"/>
        <v>4SU047</v>
      </c>
      <c r="D108" t="s">
        <v>360</v>
      </c>
      <c r="E108" t="s">
        <v>361</v>
      </c>
      <c r="F108" t="s">
        <v>371</v>
      </c>
      <c r="G108" t="s">
        <v>372</v>
      </c>
      <c r="H108" t="s">
        <v>371</v>
      </c>
      <c r="I108" t="s">
        <v>372</v>
      </c>
      <c r="J108" t="str">
        <f t="shared" si="12"/>
        <v>U095  Athens Grafton SD</v>
      </c>
      <c r="L108" t="str">
        <f t="shared" si="13"/>
        <v>WINDHAM NORTHEAST SU - Athens Grafton SD</v>
      </c>
      <c r="P108" t="str">
        <f t="shared" si="14"/>
        <v>SU047 WINDHAM NORTHEAST SU</v>
      </c>
      <c r="Q108" t="str">
        <f t="shared" si="15"/>
        <v>U095  Athens Grafton SD</v>
      </c>
      <c r="U108" t="s">
        <v>61</v>
      </c>
      <c r="V108" t="s">
        <v>62</v>
      </c>
      <c r="W108" t="str">
        <f t="shared" si="9"/>
        <v>U063  Taconic &amp; Green Regional USD</v>
      </c>
    </row>
    <row r="109" spans="2:23" x14ac:dyDescent="0.25">
      <c r="B109" s="70">
        <f t="shared" si="10"/>
        <v>5</v>
      </c>
      <c r="C109" s="70" t="str">
        <f t="shared" si="11"/>
        <v>5SU047</v>
      </c>
      <c r="D109" s="71" t="s">
        <v>360</v>
      </c>
      <c r="E109" s="71" t="s">
        <v>361</v>
      </c>
      <c r="F109" s="71" t="s">
        <v>360</v>
      </c>
      <c r="G109" s="71" t="s">
        <v>361</v>
      </c>
      <c r="H109" s="71" t="s">
        <v>360</v>
      </c>
      <c r="I109" s="71" t="s">
        <v>361</v>
      </c>
      <c r="J109" s="71" t="str">
        <f t="shared" si="12"/>
        <v>SU047  WINDHAM NORTHEAST SU</v>
      </c>
      <c r="K109" s="71"/>
      <c r="L109" s="71" t="str">
        <f t="shared" si="13"/>
        <v>WINDHAM NORTHEAST SU - WINDHAM NORTHEAST SU</v>
      </c>
      <c r="M109" s="71"/>
      <c r="N109" s="71"/>
      <c r="O109" s="71"/>
      <c r="P109" s="71" t="str">
        <f t="shared" si="14"/>
        <v>SU047 WINDHAM NORTHEAST SU</v>
      </c>
      <c r="Q109" s="71" t="str">
        <f t="shared" si="15"/>
        <v>SU047  WINDHAM NORTHEAST SU</v>
      </c>
      <c r="U109" t="s">
        <v>204</v>
      </c>
      <c r="V109" t="s">
        <v>205</v>
      </c>
      <c r="W109" t="str">
        <f t="shared" si="9"/>
        <v>T205  Thetford</v>
      </c>
    </row>
    <row r="110" spans="2:23" x14ac:dyDescent="0.25">
      <c r="B110" s="5">
        <f t="shared" si="10"/>
        <v>1</v>
      </c>
      <c r="C110" s="5" t="str">
        <f t="shared" si="11"/>
        <v>1SU048</v>
      </c>
      <c r="D110" t="s">
        <v>374</v>
      </c>
      <c r="E110" t="s">
        <v>375</v>
      </c>
      <c r="F110" t="s">
        <v>376</v>
      </c>
      <c r="G110" t="s">
        <v>377</v>
      </c>
      <c r="H110" t="s">
        <v>376</v>
      </c>
      <c r="I110" t="s">
        <v>377</v>
      </c>
      <c r="J110" t="str">
        <f t="shared" si="12"/>
        <v>T214  Vernon</v>
      </c>
      <c r="L110" t="str">
        <f t="shared" si="13"/>
        <v>WINDHAM SOUTHEAST SU - Vernon</v>
      </c>
      <c r="P110" t="str">
        <f t="shared" si="14"/>
        <v>SU048 WINDHAM SOUTHEAST SU</v>
      </c>
      <c r="Q110" t="str">
        <f t="shared" si="15"/>
        <v>T214  Vernon</v>
      </c>
      <c r="U110" t="s">
        <v>275</v>
      </c>
      <c r="V110" t="s">
        <v>276</v>
      </c>
      <c r="W110" t="str">
        <f t="shared" si="9"/>
        <v>T209  Troy</v>
      </c>
    </row>
    <row r="111" spans="2:23" x14ac:dyDescent="0.25">
      <c r="B111" s="5">
        <f t="shared" si="10"/>
        <v>2</v>
      </c>
      <c r="C111" s="5" t="str">
        <f t="shared" si="11"/>
        <v>2SU048</v>
      </c>
      <c r="D111" t="s">
        <v>374</v>
      </c>
      <c r="E111" t="s">
        <v>375</v>
      </c>
      <c r="F111" t="s">
        <v>379</v>
      </c>
      <c r="G111" t="s">
        <v>380</v>
      </c>
      <c r="H111" t="s">
        <v>379</v>
      </c>
      <c r="I111" t="s">
        <v>380</v>
      </c>
      <c r="J111" t="str">
        <f t="shared" si="12"/>
        <v>U096  Windham Southeast UUSD</v>
      </c>
      <c r="L111" t="str">
        <f t="shared" si="13"/>
        <v>WINDHAM SOUTHEAST SU - Windham Southeast UUSD</v>
      </c>
      <c r="P111" t="str">
        <f t="shared" si="14"/>
        <v>SU048 WINDHAM SOUTHEAST SU</v>
      </c>
      <c r="Q111" t="str">
        <f t="shared" si="15"/>
        <v>U096  Windham Southeast UUSD</v>
      </c>
      <c r="U111" t="s">
        <v>399</v>
      </c>
      <c r="V111" t="s">
        <v>400</v>
      </c>
      <c r="W111" t="str">
        <f t="shared" si="9"/>
        <v>U075  Twin Valley USD</v>
      </c>
    </row>
    <row r="112" spans="2:23" x14ac:dyDescent="0.25">
      <c r="B112" s="70">
        <f t="shared" si="10"/>
        <v>3</v>
      </c>
      <c r="C112" s="70" t="str">
        <f t="shared" si="11"/>
        <v>3SU048</v>
      </c>
      <c r="D112" s="71" t="s">
        <v>374</v>
      </c>
      <c r="E112" s="71" t="s">
        <v>375</v>
      </c>
      <c r="F112" s="71" t="s">
        <v>374</v>
      </c>
      <c r="G112" s="71" t="s">
        <v>375</v>
      </c>
      <c r="H112" s="71" t="s">
        <v>374</v>
      </c>
      <c r="I112" s="71" t="s">
        <v>375</v>
      </c>
      <c r="J112" s="71" t="str">
        <f t="shared" si="12"/>
        <v>SU048  WINDHAM SOUTHEAST SU</v>
      </c>
      <c r="K112" s="71"/>
      <c r="L112" s="71" t="str">
        <f t="shared" si="13"/>
        <v>WINDHAM SOUTHEAST SU - WINDHAM SOUTHEAST SU</v>
      </c>
      <c r="M112" s="71"/>
      <c r="N112" s="71"/>
      <c r="O112" s="71"/>
      <c r="P112" s="71" t="str">
        <f t="shared" si="14"/>
        <v>SU048 WINDHAM SOUTHEAST SU</v>
      </c>
      <c r="Q112" s="71" t="str">
        <f t="shared" si="15"/>
        <v>SU048  WINDHAM SOUTHEAST SU</v>
      </c>
      <c r="U112" t="s">
        <v>85</v>
      </c>
      <c r="V112" t="s">
        <v>86</v>
      </c>
      <c r="W112" t="str">
        <f t="shared" si="9"/>
        <v>U033  Twinfield USD</v>
      </c>
    </row>
    <row r="113" spans="2:23" x14ac:dyDescent="0.25">
      <c r="B113" s="5">
        <f t="shared" si="10"/>
        <v>1</v>
      </c>
      <c r="C113" s="5" t="str">
        <f t="shared" si="11"/>
        <v>1SU049</v>
      </c>
      <c r="D113" t="s">
        <v>382</v>
      </c>
      <c r="E113" t="s">
        <v>383</v>
      </c>
      <c r="F113" t="s">
        <v>384</v>
      </c>
      <c r="G113" t="s">
        <v>385</v>
      </c>
      <c r="H113" t="s">
        <v>384</v>
      </c>
      <c r="I113" t="s">
        <v>385</v>
      </c>
      <c r="J113" t="str">
        <f t="shared" si="12"/>
        <v>T090  Halifax</v>
      </c>
      <c r="L113" t="str">
        <f t="shared" si="13"/>
        <v>WINDHAM SOUTHWEST SU - Halifax</v>
      </c>
      <c r="P113" t="str">
        <f t="shared" si="14"/>
        <v>SU049 WINDHAM SOUTHWEST SU</v>
      </c>
      <c r="Q113" t="str">
        <f t="shared" si="15"/>
        <v>T090  Halifax</v>
      </c>
      <c r="U113" t="s">
        <v>376</v>
      </c>
      <c r="V113" t="s">
        <v>377</v>
      </c>
      <c r="W113" t="str">
        <f t="shared" si="9"/>
        <v>T214  Vernon</v>
      </c>
    </row>
    <row r="114" spans="2:23" x14ac:dyDescent="0.25">
      <c r="B114" s="5">
        <f t="shared" si="10"/>
        <v>2</v>
      </c>
      <c r="C114" s="5" t="str">
        <f t="shared" si="11"/>
        <v>2SU049</v>
      </c>
      <c r="D114" t="s">
        <v>382</v>
      </c>
      <c r="E114" t="s">
        <v>383</v>
      </c>
      <c r="F114" t="s">
        <v>387</v>
      </c>
      <c r="G114" t="s">
        <v>388</v>
      </c>
      <c r="H114" t="s">
        <v>387</v>
      </c>
      <c r="I114" t="s">
        <v>388</v>
      </c>
      <c r="J114" t="str">
        <f t="shared" si="12"/>
        <v>T164  Readsboro</v>
      </c>
      <c r="L114" t="str">
        <f t="shared" si="13"/>
        <v>WINDHAM SOUTHWEST SU - Readsboro</v>
      </c>
      <c r="P114" t="str">
        <f t="shared" si="14"/>
        <v>SU049 WINDHAM SOUTHWEST SU</v>
      </c>
      <c r="Q114" t="str">
        <f t="shared" si="15"/>
        <v>T164  Readsboro</v>
      </c>
      <c r="U114" t="s">
        <v>210</v>
      </c>
      <c r="V114" t="s">
        <v>211</v>
      </c>
      <c r="W114" t="str">
        <f t="shared" si="9"/>
        <v>U036  Waits River Valley UESD</v>
      </c>
    </row>
    <row r="115" spans="2:23" x14ac:dyDescent="0.25">
      <c r="B115" s="5">
        <f t="shared" si="10"/>
        <v>3</v>
      </c>
      <c r="C115" s="5" t="str">
        <f t="shared" si="11"/>
        <v>3SU049</v>
      </c>
      <c r="D115" t="s">
        <v>382</v>
      </c>
      <c r="E115" t="s">
        <v>383</v>
      </c>
      <c r="F115" t="s">
        <v>390</v>
      </c>
      <c r="G115" t="s">
        <v>391</v>
      </c>
      <c r="H115" t="s">
        <v>390</v>
      </c>
      <c r="I115" t="s">
        <v>391</v>
      </c>
      <c r="J115" t="str">
        <f t="shared" si="12"/>
        <v>T182  Searsburg</v>
      </c>
      <c r="L115" t="str">
        <f t="shared" si="13"/>
        <v>WINDHAM SOUTHWEST SU - Searsburg</v>
      </c>
      <c r="P115" t="str">
        <f t="shared" si="14"/>
        <v>SU049 WINDHAM SOUTHWEST SU</v>
      </c>
      <c r="Q115" t="str">
        <f t="shared" si="15"/>
        <v>T182  Searsburg</v>
      </c>
      <c r="U115" t="s">
        <v>289</v>
      </c>
      <c r="V115" t="s">
        <v>290</v>
      </c>
      <c r="W115" t="str">
        <f t="shared" si="9"/>
        <v>U092  Washington Central UUSD</v>
      </c>
    </row>
    <row r="116" spans="2:23" x14ac:dyDescent="0.25">
      <c r="B116" s="5">
        <f t="shared" si="10"/>
        <v>4</v>
      </c>
      <c r="C116" s="5" t="str">
        <f t="shared" si="11"/>
        <v>4SU049</v>
      </c>
      <c r="D116" t="s">
        <v>382</v>
      </c>
      <c r="E116" t="s">
        <v>383</v>
      </c>
      <c r="F116" t="s">
        <v>393</v>
      </c>
      <c r="G116" t="s">
        <v>394</v>
      </c>
      <c r="H116" t="s">
        <v>393</v>
      </c>
      <c r="I116" t="s">
        <v>394</v>
      </c>
      <c r="J116" t="str">
        <f t="shared" si="12"/>
        <v>T194  Stamford</v>
      </c>
      <c r="L116" t="str">
        <f t="shared" si="13"/>
        <v>WINDHAM SOUTHWEST SU - Stamford</v>
      </c>
      <c r="P116" t="str">
        <f t="shared" si="14"/>
        <v>SU049 WINDHAM SOUTHWEST SU</v>
      </c>
      <c r="Q116" t="str">
        <f t="shared" si="15"/>
        <v>T194  Stamford</v>
      </c>
      <c r="U116" t="s">
        <v>415</v>
      </c>
      <c r="V116" t="s">
        <v>416</v>
      </c>
      <c r="W116" t="str">
        <f t="shared" si="9"/>
        <v>T227  Weathersfield</v>
      </c>
    </row>
    <row r="117" spans="2:23" x14ac:dyDescent="0.25">
      <c r="B117" s="5">
        <f t="shared" si="10"/>
        <v>5</v>
      </c>
      <c r="C117" s="5" t="str">
        <f t="shared" si="11"/>
        <v>5SU049</v>
      </c>
      <c r="D117" t="s">
        <v>382</v>
      </c>
      <c r="E117" t="s">
        <v>383</v>
      </c>
      <c r="F117" t="s">
        <v>396</v>
      </c>
      <c r="G117" t="s">
        <v>397</v>
      </c>
      <c r="H117" t="s">
        <v>396</v>
      </c>
      <c r="I117" t="s">
        <v>397</v>
      </c>
      <c r="J117" t="str">
        <f t="shared" si="12"/>
        <v>T261  Somerset</v>
      </c>
      <c r="L117" t="str">
        <f t="shared" si="13"/>
        <v>WINDHAM SOUTHWEST SU - Somerset</v>
      </c>
      <c r="P117" t="str">
        <f t="shared" si="14"/>
        <v>SU049 WINDHAM SOUTHWEST SU</v>
      </c>
      <c r="Q117" t="str">
        <f t="shared" si="15"/>
        <v>T261  Somerset</v>
      </c>
      <c r="U117" t="s">
        <v>467</v>
      </c>
      <c r="V117" t="s">
        <v>468</v>
      </c>
      <c r="W117" t="str">
        <f t="shared" si="9"/>
        <v>U069  Wells Spring USD</v>
      </c>
    </row>
    <row r="118" spans="2:23" x14ac:dyDescent="0.25">
      <c r="B118" s="5">
        <f t="shared" si="10"/>
        <v>6</v>
      </c>
      <c r="C118" s="5" t="str">
        <f t="shared" si="11"/>
        <v>6SU049</v>
      </c>
      <c r="D118" t="s">
        <v>382</v>
      </c>
      <c r="E118" t="s">
        <v>383</v>
      </c>
      <c r="F118" t="s">
        <v>399</v>
      </c>
      <c r="G118" t="s">
        <v>400</v>
      </c>
      <c r="H118" t="s">
        <v>399</v>
      </c>
      <c r="I118" t="s">
        <v>400</v>
      </c>
      <c r="J118" t="str">
        <f t="shared" si="12"/>
        <v>U075  Twin Valley USD</v>
      </c>
      <c r="L118" t="str">
        <f t="shared" si="13"/>
        <v>WINDHAM SOUTHWEST SU - Twin Valley USD</v>
      </c>
      <c r="P118" t="str">
        <f t="shared" si="14"/>
        <v>SU049 WINDHAM SOUTHWEST SU</v>
      </c>
      <c r="Q118" t="str">
        <f t="shared" si="15"/>
        <v>U075  Twin Valley USD</v>
      </c>
      <c r="U118" t="s">
        <v>351</v>
      </c>
      <c r="V118" t="s">
        <v>352</v>
      </c>
      <c r="W118" t="str">
        <f t="shared" si="9"/>
        <v>U072A  West River MUED</v>
      </c>
    </row>
    <row r="119" spans="2:23" x14ac:dyDescent="0.25">
      <c r="B119" s="70">
        <f t="shared" si="10"/>
        <v>7</v>
      </c>
      <c r="C119" s="70" t="str">
        <f t="shared" si="11"/>
        <v>7SU049</v>
      </c>
      <c r="D119" s="71" t="s">
        <v>382</v>
      </c>
      <c r="E119" s="71" t="s">
        <v>383</v>
      </c>
      <c r="F119" s="71" t="s">
        <v>382</v>
      </c>
      <c r="G119" s="71" t="s">
        <v>383</v>
      </c>
      <c r="H119" s="71" t="s">
        <v>382</v>
      </c>
      <c r="I119" s="71" t="s">
        <v>383</v>
      </c>
      <c r="J119" s="71" t="str">
        <f t="shared" si="12"/>
        <v>SU049  WINDHAM SOUTHWEST SU</v>
      </c>
      <c r="K119" s="71"/>
      <c r="L119" s="71" t="str">
        <f t="shared" si="13"/>
        <v>WINDHAM SOUTHWEST SU - WINDHAM SOUTHWEST SU</v>
      </c>
      <c r="M119" s="71"/>
      <c r="N119" s="71"/>
      <c r="O119" s="71"/>
      <c r="P119" s="71" t="str">
        <f t="shared" si="14"/>
        <v>SU049 WINDHAM SOUTHWEST SU</v>
      </c>
      <c r="Q119" s="71" t="str">
        <f t="shared" si="15"/>
        <v>SU049  WINDHAM SOUTHWEST SU</v>
      </c>
      <c r="U119" t="s">
        <v>354</v>
      </c>
      <c r="V119" t="s">
        <v>355</v>
      </c>
      <c r="W119" t="str">
        <f t="shared" si="9"/>
        <v>U072B  West River UED</v>
      </c>
    </row>
    <row r="120" spans="2:23" x14ac:dyDescent="0.25">
      <c r="B120" s="5">
        <f t="shared" si="10"/>
        <v>1</v>
      </c>
      <c r="C120" s="5" t="str">
        <f t="shared" si="11"/>
        <v>1SU051</v>
      </c>
      <c r="D120" t="s">
        <v>402</v>
      </c>
      <c r="E120" t="s">
        <v>403</v>
      </c>
      <c r="F120" t="s">
        <v>404</v>
      </c>
      <c r="G120" t="s">
        <v>405</v>
      </c>
      <c r="H120" t="s">
        <v>404</v>
      </c>
      <c r="I120" t="s">
        <v>405</v>
      </c>
      <c r="J120" t="str">
        <f t="shared" si="12"/>
        <v>T153  Pittsfield</v>
      </c>
      <c r="L120" t="str">
        <f t="shared" si="13"/>
        <v>MOUNTAIN VIEWS SU - Pittsfield</v>
      </c>
      <c r="P120" t="str">
        <f t="shared" si="14"/>
        <v>SU051 MOUNTAIN VIEWS SU</v>
      </c>
      <c r="Q120" t="str">
        <f t="shared" si="15"/>
        <v>T153  Pittsfield</v>
      </c>
      <c r="U120" t="s">
        <v>278</v>
      </c>
      <c r="V120" t="s">
        <v>279</v>
      </c>
      <c r="W120" t="str">
        <f t="shared" si="9"/>
        <v>T231  Westfield</v>
      </c>
    </row>
    <row r="121" spans="2:23" x14ac:dyDescent="0.25">
      <c r="B121" s="5">
        <f t="shared" si="10"/>
        <v>2</v>
      </c>
      <c r="C121" s="5" t="str">
        <f t="shared" si="11"/>
        <v>2SU051</v>
      </c>
      <c r="D121" t="s">
        <v>402</v>
      </c>
      <c r="E121" t="s">
        <v>403</v>
      </c>
      <c r="F121" t="s">
        <v>407</v>
      </c>
      <c r="G121" t="s">
        <v>408</v>
      </c>
      <c r="H121" t="s">
        <v>407</v>
      </c>
      <c r="I121" t="s">
        <v>408</v>
      </c>
      <c r="J121" t="str">
        <f t="shared" si="12"/>
        <v>U076  Mountain Views USD</v>
      </c>
      <c r="L121" t="str">
        <f t="shared" si="13"/>
        <v>MOUNTAIN VIEWS SU - Mountain Views USD</v>
      </c>
      <c r="P121" t="str">
        <f t="shared" si="14"/>
        <v>SU051 MOUNTAIN VIEWS SU</v>
      </c>
      <c r="Q121" t="str">
        <f t="shared" si="15"/>
        <v>U076  Mountain Views USD</v>
      </c>
      <c r="U121" t="s">
        <v>365</v>
      </c>
      <c r="V121" t="s">
        <v>366</v>
      </c>
      <c r="W121" t="str">
        <f t="shared" si="9"/>
        <v>T234  Westminster</v>
      </c>
    </row>
    <row r="122" spans="2:23" x14ac:dyDescent="0.25">
      <c r="B122" s="70">
        <f t="shared" si="10"/>
        <v>3</v>
      </c>
      <c r="C122" s="70" t="str">
        <f t="shared" si="11"/>
        <v>3SU051</v>
      </c>
      <c r="D122" s="71" t="s">
        <v>402</v>
      </c>
      <c r="E122" s="71" t="s">
        <v>403</v>
      </c>
      <c r="F122" s="71" t="s">
        <v>402</v>
      </c>
      <c r="G122" s="71" t="s">
        <v>403</v>
      </c>
      <c r="H122" s="71" t="s">
        <v>402</v>
      </c>
      <c r="I122" s="71" t="s">
        <v>403</v>
      </c>
      <c r="J122" s="71" t="str">
        <f t="shared" si="12"/>
        <v>SU051  MOUNTAIN VIEWS SU</v>
      </c>
      <c r="K122" s="71"/>
      <c r="L122" s="71" t="str">
        <f t="shared" si="13"/>
        <v>MOUNTAIN VIEWS SU - MOUNTAIN VIEWS SU</v>
      </c>
      <c r="M122" s="71"/>
      <c r="N122" s="71"/>
      <c r="O122" s="71"/>
      <c r="P122" s="71" t="str">
        <f t="shared" si="14"/>
        <v>SU051 MOUNTAIN VIEWS SU</v>
      </c>
      <c r="Q122" s="71" t="str">
        <f t="shared" si="15"/>
        <v>SU051  MOUNTAIN VIEWS SU</v>
      </c>
      <c r="U122" t="s">
        <v>230</v>
      </c>
      <c r="V122" t="s">
        <v>231</v>
      </c>
      <c r="W122" t="str">
        <f t="shared" si="9"/>
        <v>U079  White River USD</v>
      </c>
    </row>
    <row r="123" spans="2:23" x14ac:dyDescent="0.25">
      <c r="B123" s="5">
        <f t="shared" si="10"/>
        <v>1</v>
      </c>
      <c r="C123" s="5" t="str">
        <f t="shared" si="11"/>
        <v>1SU052</v>
      </c>
      <c r="D123" t="s">
        <v>410</v>
      </c>
      <c r="E123" t="s">
        <v>411</v>
      </c>
      <c r="F123" t="s">
        <v>412</v>
      </c>
      <c r="G123" t="s">
        <v>413</v>
      </c>
      <c r="H123" t="s">
        <v>412</v>
      </c>
      <c r="I123" t="s">
        <v>413</v>
      </c>
      <c r="J123" t="str">
        <f t="shared" si="12"/>
        <v>T094  Hartland</v>
      </c>
      <c r="L123" t="str">
        <f t="shared" si="13"/>
        <v>WINDSOR SOUTHEAST SU - Hartland</v>
      </c>
      <c r="P123" t="str">
        <f t="shared" si="14"/>
        <v>SU052 WINDSOR SOUTHEAST SU</v>
      </c>
      <c r="Q123" t="str">
        <f t="shared" si="15"/>
        <v>T094  Hartland</v>
      </c>
      <c r="U123" t="s">
        <v>349</v>
      </c>
      <c r="V123" t="s">
        <v>345</v>
      </c>
      <c r="W123" t="str">
        <f t="shared" si="9"/>
        <v>T246  Windham</v>
      </c>
    </row>
    <row r="124" spans="2:23" x14ac:dyDescent="0.25">
      <c r="B124" s="5">
        <f t="shared" si="10"/>
        <v>2</v>
      </c>
      <c r="C124" s="5" t="str">
        <f t="shared" si="11"/>
        <v>2SU052</v>
      </c>
      <c r="D124" t="s">
        <v>410</v>
      </c>
      <c r="E124" t="s">
        <v>411</v>
      </c>
      <c r="F124" t="s">
        <v>415</v>
      </c>
      <c r="G124" t="s">
        <v>416</v>
      </c>
      <c r="H124" t="s">
        <v>415</v>
      </c>
      <c r="I124" t="s">
        <v>416</v>
      </c>
      <c r="J124" t="str">
        <f t="shared" si="12"/>
        <v>T227  Weathersfield</v>
      </c>
      <c r="L124" t="str">
        <f t="shared" si="13"/>
        <v>WINDSOR SOUTHEAST SU - Weathersfield</v>
      </c>
      <c r="P124" t="str">
        <f t="shared" si="14"/>
        <v>SU052 WINDSOR SOUTHEAST SU</v>
      </c>
      <c r="Q124" t="str">
        <f t="shared" si="15"/>
        <v>T227  Weathersfield</v>
      </c>
      <c r="U124" t="s">
        <v>379</v>
      </c>
      <c r="V124" t="s">
        <v>380</v>
      </c>
      <c r="W124" t="str">
        <f t="shared" si="9"/>
        <v>U096  Windham Southeast UUSD</v>
      </c>
    </row>
    <row r="125" spans="2:23" x14ac:dyDescent="0.25">
      <c r="B125" s="5">
        <f t="shared" si="10"/>
        <v>3</v>
      </c>
      <c r="C125" s="5" t="str">
        <f t="shared" si="11"/>
        <v>3SU052</v>
      </c>
      <c r="D125" t="s">
        <v>410</v>
      </c>
      <c r="E125" t="s">
        <v>411</v>
      </c>
      <c r="F125" t="s">
        <v>418</v>
      </c>
      <c r="G125" t="s">
        <v>419</v>
      </c>
      <c r="H125" t="s">
        <v>418</v>
      </c>
      <c r="I125" t="s">
        <v>419</v>
      </c>
      <c r="J125" t="str">
        <f t="shared" si="12"/>
        <v>U086  Mount Ascutney SD</v>
      </c>
      <c r="L125" t="str">
        <f t="shared" si="13"/>
        <v>WINDSOR SOUTHEAST SU - Mount Ascutney SD</v>
      </c>
      <c r="P125" t="str">
        <f t="shared" si="14"/>
        <v>SU052 WINDSOR SOUTHEAST SU</v>
      </c>
      <c r="Q125" t="str">
        <f t="shared" si="15"/>
        <v>U086  Mount Ascutney SD</v>
      </c>
      <c r="U125" t="s">
        <v>58</v>
      </c>
      <c r="V125" t="s">
        <v>59</v>
      </c>
      <c r="W125" t="str">
        <f t="shared" si="9"/>
        <v>T248  Winhall</v>
      </c>
    </row>
    <row r="126" spans="2:23" x14ac:dyDescent="0.25">
      <c r="B126" s="70">
        <f t="shared" si="10"/>
        <v>4</v>
      </c>
      <c r="C126" s="70" t="str">
        <f t="shared" si="11"/>
        <v>4SU052</v>
      </c>
      <c r="D126" s="71" t="s">
        <v>410</v>
      </c>
      <c r="E126" s="71" t="s">
        <v>411</v>
      </c>
      <c r="F126" s="71" t="s">
        <v>410</v>
      </c>
      <c r="G126" s="71" t="s">
        <v>411</v>
      </c>
      <c r="H126" s="71" t="s">
        <v>410</v>
      </c>
      <c r="I126" s="71" t="s">
        <v>411</v>
      </c>
      <c r="J126" s="71" t="str">
        <f t="shared" si="12"/>
        <v>SU052  WINDSOR SOUTHEAST SU</v>
      </c>
      <c r="K126" s="71"/>
      <c r="L126" s="71" t="str">
        <f t="shared" si="13"/>
        <v>WINDSOR SOUTHEAST SU - WINDSOR SOUTHEAST SU</v>
      </c>
      <c r="M126" s="71"/>
      <c r="N126" s="71"/>
      <c r="O126" s="71"/>
      <c r="P126" s="71" t="str">
        <f t="shared" si="14"/>
        <v>SU052 WINDSOR SOUTHEAST SU</v>
      </c>
      <c r="Q126" s="71" t="str">
        <f t="shared" si="15"/>
        <v>SU052  WINDSOR SOUTHEAST SU</v>
      </c>
      <c r="U126" t="s">
        <v>126</v>
      </c>
      <c r="V126" t="s">
        <v>127</v>
      </c>
      <c r="W126" t="str">
        <f t="shared" si="9"/>
        <v>T249  Winooski ID</v>
      </c>
    </row>
    <row r="127" spans="2:23" x14ac:dyDescent="0.25">
      <c r="B127" s="5">
        <f t="shared" si="10"/>
        <v>1</v>
      </c>
      <c r="C127" s="5" t="str">
        <f t="shared" si="11"/>
        <v>1SU054</v>
      </c>
      <c r="D127" t="s">
        <v>421</v>
      </c>
      <c r="E127" t="s">
        <v>422</v>
      </c>
      <c r="F127" t="s">
        <v>423</v>
      </c>
      <c r="G127" t="s">
        <v>424</v>
      </c>
      <c r="H127" t="s">
        <v>423</v>
      </c>
      <c r="I127" t="s">
        <v>424</v>
      </c>
      <c r="J127" t="str">
        <f t="shared" si="12"/>
        <v>T093  Hartford</v>
      </c>
      <c r="L127" t="str">
        <f t="shared" si="13"/>
        <v>HARTFORD SD - Hartford</v>
      </c>
      <c r="P127" t="str">
        <f t="shared" si="14"/>
        <v>SU054 HARTFORD SD</v>
      </c>
      <c r="Q127" t="str">
        <f t="shared" si="15"/>
        <v>T093  Hartford</v>
      </c>
      <c r="U127" t="s">
        <v>313</v>
      </c>
      <c r="V127" t="s">
        <v>314</v>
      </c>
      <c r="W127" t="str">
        <f t="shared" si="9"/>
        <v>T250  Wolcott</v>
      </c>
    </row>
    <row r="128" spans="2:23" x14ac:dyDescent="0.25">
      <c r="B128" s="5">
        <f t="shared" si="10"/>
        <v>1</v>
      </c>
      <c r="C128" s="5" t="str">
        <f t="shared" si="11"/>
        <v>1SU055</v>
      </c>
      <c r="D128" t="s">
        <v>426</v>
      </c>
      <c r="E128" t="s">
        <v>427</v>
      </c>
      <c r="F128" t="s">
        <v>428</v>
      </c>
      <c r="G128" t="s">
        <v>429</v>
      </c>
      <c r="H128" t="s">
        <v>428</v>
      </c>
      <c r="I128" t="s">
        <v>429</v>
      </c>
      <c r="J128" t="str">
        <f t="shared" si="12"/>
        <v>T145  Norwich</v>
      </c>
      <c r="L128" t="str">
        <f t="shared" si="13"/>
        <v>SAU 70 - Norwich</v>
      </c>
      <c r="P128" t="str">
        <f t="shared" si="14"/>
        <v>SU055 SAU 70</v>
      </c>
      <c r="Q128" t="str">
        <f t="shared" si="15"/>
        <v>T145  Norwich</v>
      </c>
    </row>
    <row r="129" spans="2:17" x14ac:dyDescent="0.25">
      <c r="B129" s="5">
        <f t="shared" si="10"/>
        <v>1</v>
      </c>
      <c r="C129" s="5" t="str">
        <f t="shared" si="11"/>
        <v>1SU056</v>
      </c>
      <c r="D129" t="s">
        <v>431</v>
      </c>
      <c r="E129" t="s">
        <v>432</v>
      </c>
      <c r="F129" t="s">
        <v>433</v>
      </c>
      <c r="G129" t="s">
        <v>434</v>
      </c>
      <c r="H129" t="s">
        <v>433</v>
      </c>
      <c r="I129" t="s">
        <v>434</v>
      </c>
      <c r="J129" t="str">
        <f t="shared" si="12"/>
        <v>T193  Springfield</v>
      </c>
      <c r="L129" t="str">
        <f t="shared" si="13"/>
        <v>SPRINGFIELD SD - Springfield</v>
      </c>
      <c r="P129" t="str">
        <f t="shared" si="14"/>
        <v>SU056 SPRINGFIELD SD</v>
      </c>
      <c r="Q129" t="str">
        <f t="shared" si="15"/>
        <v>T193  Springfield</v>
      </c>
    </row>
    <row r="130" spans="2:17" x14ac:dyDescent="0.25">
      <c r="B130" s="5">
        <f t="shared" si="10"/>
        <v>1</v>
      </c>
      <c r="C130" s="5" t="str">
        <f t="shared" si="11"/>
        <v>1SU061</v>
      </c>
      <c r="D130" t="s">
        <v>436</v>
      </c>
      <c r="E130" t="s">
        <v>437</v>
      </c>
      <c r="F130" t="s">
        <v>438</v>
      </c>
      <c r="G130" t="s">
        <v>439</v>
      </c>
      <c r="H130" t="s">
        <v>438</v>
      </c>
      <c r="I130" t="s">
        <v>439</v>
      </c>
      <c r="J130" t="str">
        <f t="shared" si="12"/>
        <v>U097  Barre UUSD</v>
      </c>
      <c r="L130" t="str">
        <f t="shared" si="13"/>
        <v>BARRE SD - Barre UUSD</v>
      </c>
      <c r="P130" t="str">
        <f t="shared" si="14"/>
        <v>SU061 BARRE SD</v>
      </c>
      <c r="Q130" t="str">
        <f t="shared" si="15"/>
        <v>U097  Barre UUSD</v>
      </c>
    </row>
    <row r="131" spans="2:17" x14ac:dyDescent="0.25">
      <c r="B131" s="5">
        <f t="shared" si="10"/>
        <v>1</v>
      </c>
      <c r="C131" s="5" t="str">
        <f t="shared" si="11"/>
        <v>1SU063</v>
      </c>
      <c r="D131" t="s">
        <v>441</v>
      </c>
      <c r="E131" t="s">
        <v>442</v>
      </c>
      <c r="F131" t="s">
        <v>443</v>
      </c>
      <c r="G131" t="s">
        <v>444</v>
      </c>
      <c r="H131" t="s">
        <v>443</v>
      </c>
      <c r="I131" t="s">
        <v>444</v>
      </c>
      <c r="J131" t="str">
        <f t="shared" si="12"/>
        <v>U077  Green Mountain USD</v>
      </c>
      <c r="L131" t="str">
        <f t="shared" si="13"/>
        <v>TWO RIVERS SU - Green Mountain USD</v>
      </c>
      <c r="P131" t="str">
        <f t="shared" si="14"/>
        <v>SU063 TWO RIVERS SU</v>
      </c>
      <c r="Q131" t="str">
        <f t="shared" si="15"/>
        <v>U077  Green Mountain USD</v>
      </c>
    </row>
    <row r="132" spans="2:17" x14ac:dyDescent="0.25">
      <c r="B132" s="5">
        <f t="shared" ref="B132:B150" si="16">IF(D132=D131,B131+1,1)</f>
        <v>2</v>
      </c>
      <c r="C132" s="5" t="str">
        <f t="shared" si="11"/>
        <v>2SU063</v>
      </c>
      <c r="D132" t="s">
        <v>441</v>
      </c>
      <c r="E132" t="s">
        <v>442</v>
      </c>
      <c r="F132" t="s">
        <v>446</v>
      </c>
      <c r="G132" t="s">
        <v>447</v>
      </c>
      <c r="H132" t="s">
        <v>446</v>
      </c>
      <c r="I132" t="s">
        <v>447</v>
      </c>
      <c r="J132" t="str">
        <f t="shared" si="12"/>
        <v>U083  Ludlow-Mt. Holly UUSD</v>
      </c>
      <c r="L132" t="str">
        <f t="shared" si="13"/>
        <v>TWO RIVERS SU - Ludlow-Mt. Holly UUSD</v>
      </c>
      <c r="P132" t="str">
        <f t="shared" si="14"/>
        <v>SU063 TWO RIVERS SU</v>
      </c>
      <c r="Q132" t="str">
        <f t="shared" si="15"/>
        <v>U083  Ludlow-Mt. Holly UUSD</v>
      </c>
    </row>
    <row r="133" spans="2:17" x14ac:dyDescent="0.25">
      <c r="B133" s="70">
        <f t="shared" si="16"/>
        <v>3</v>
      </c>
      <c r="C133" s="70" t="str">
        <f t="shared" si="11"/>
        <v>3SU063</v>
      </c>
      <c r="D133" s="71" t="s">
        <v>441</v>
      </c>
      <c r="E133" s="71" t="s">
        <v>442</v>
      </c>
      <c r="F133" s="71" t="s">
        <v>441</v>
      </c>
      <c r="G133" s="71" t="s">
        <v>442</v>
      </c>
      <c r="H133" s="71" t="s">
        <v>441</v>
      </c>
      <c r="I133" s="71" t="s">
        <v>442</v>
      </c>
      <c r="J133" s="71" t="str">
        <f t="shared" si="12"/>
        <v>SU063  TWO RIVERS SU</v>
      </c>
      <c r="K133" s="71"/>
      <c r="L133" s="71" t="str">
        <f t="shared" si="13"/>
        <v>TWO RIVERS SU - TWO RIVERS SU</v>
      </c>
      <c r="M133" s="71"/>
      <c r="N133" s="71"/>
      <c r="O133" s="71"/>
      <c r="P133" s="71" t="str">
        <f t="shared" si="14"/>
        <v>SU063 TWO RIVERS SU</v>
      </c>
      <c r="Q133" s="71" t="str">
        <f t="shared" si="15"/>
        <v>SU063  TWO RIVERS SU</v>
      </c>
    </row>
    <row r="134" spans="2:17" x14ac:dyDescent="0.25">
      <c r="B134" s="5">
        <f t="shared" si="16"/>
        <v>1</v>
      </c>
      <c r="C134" s="5" t="str">
        <f t="shared" si="11"/>
        <v>1SU064</v>
      </c>
      <c r="D134" t="s">
        <v>449</v>
      </c>
      <c r="E134" t="s">
        <v>450</v>
      </c>
      <c r="F134" t="s">
        <v>451</v>
      </c>
      <c r="G134" t="s">
        <v>452</v>
      </c>
      <c r="H134" t="s">
        <v>451</v>
      </c>
      <c r="I134" t="s">
        <v>452</v>
      </c>
      <c r="J134" t="str">
        <f t="shared" si="12"/>
        <v>U146  Rivendell Interstate USD</v>
      </c>
      <c r="L134" t="str">
        <f t="shared" si="13"/>
        <v>RIVENDELL INTERSTATE SD - Rivendell Interstate USD</v>
      </c>
      <c r="P134" t="str">
        <f t="shared" si="14"/>
        <v>SU064 RIVENDELL INTERSTATE SD</v>
      </c>
      <c r="Q134" t="str">
        <f t="shared" si="15"/>
        <v>U146  Rivendell Interstate USD</v>
      </c>
    </row>
    <row r="135" spans="2:17" x14ac:dyDescent="0.25">
      <c r="B135" s="5">
        <f t="shared" si="16"/>
        <v>1</v>
      </c>
      <c r="C135" s="5" t="str">
        <f t="shared" si="11"/>
        <v>1SU065</v>
      </c>
      <c r="D135" t="s">
        <v>454</v>
      </c>
      <c r="E135" t="s">
        <v>455</v>
      </c>
      <c r="F135" t="s">
        <v>456</v>
      </c>
      <c r="G135" t="s">
        <v>457</v>
      </c>
      <c r="H135" t="s">
        <v>456</v>
      </c>
      <c r="I135" t="s">
        <v>457</v>
      </c>
      <c r="J135" t="str">
        <f t="shared" si="12"/>
        <v>U051  Essex-Westford EC USD</v>
      </c>
      <c r="L135" t="str">
        <f t="shared" si="13"/>
        <v>ESSEX WESTFORD SD - Essex-Westford EC USD</v>
      </c>
      <c r="P135" t="str">
        <f t="shared" si="14"/>
        <v>SU065 ESSEX WESTFORD SD</v>
      </c>
      <c r="Q135" t="str">
        <f t="shared" si="15"/>
        <v>U051  Essex-Westford EC USD</v>
      </c>
    </row>
    <row r="136" spans="2:17" x14ac:dyDescent="0.25">
      <c r="B136" s="5">
        <f t="shared" si="16"/>
        <v>1</v>
      </c>
      <c r="C136" s="5" t="str">
        <f t="shared" si="11"/>
        <v>1SU066</v>
      </c>
      <c r="D136" t="s">
        <v>459</v>
      </c>
      <c r="E136" t="s">
        <v>460</v>
      </c>
      <c r="F136" t="s">
        <v>461</v>
      </c>
      <c r="G136" t="s">
        <v>462</v>
      </c>
      <c r="H136" t="s">
        <v>461</v>
      </c>
      <c r="I136" t="s">
        <v>462</v>
      </c>
      <c r="J136" t="str">
        <f t="shared" si="12"/>
        <v>T101  Ira</v>
      </c>
      <c r="L136" t="str">
        <f t="shared" si="13"/>
        <v>GREATER RUTLAND COUNTY SU - Ira</v>
      </c>
      <c r="P136" t="str">
        <f t="shared" si="14"/>
        <v>SU066 GREATER RUTLAND COUNTY SU</v>
      </c>
      <c r="Q136" t="str">
        <f t="shared" si="15"/>
        <v>T101  Ira</v>
      </c>
    </row>
    <row r="137" spans="2:17" x14ac:dyDescent="0.25">
      <c r="B137" s="5">
        <f t="shared" si="16"/>
        <v>2</v>
      </c>
      <c r="C137" s="5" t="str">
        <f t="shared" si="11"/>
        <v>2SU066</v>
      </c>
      <c r="D137" t="s">
        <v>459</v>
      </c>
      <c r="E137" t="s">
        <v>460</v>
      </c>
      <c r="F137" t="s">
        <v>464</v>
      </c>
      <c r="G137" t="s">
        <v>465</v>
      </c>
      <c r="H137" t="s">
        <v>464</v>
      </c>
      <c r="I137" t="s">
        <v>465</v>
      </c>
      <c r="J137" t="str">
        <f t="shared" si="12"/>
        <v>T174  Rutland Town</v>
      </c>
      <c r="L137" t="str">
        <f t="shared" si="13"/>
        <v>GREATER RUTLAND COUNTY SU - Rutland Town</v>
      </c>
      <c r="P137" t="str">
        <f t="shared" si="14"/>
        <v>SU066 GREATER RUTLAND COUNTY SU</v>
      </c>
      <c r="Q137" t="str">
        <f t="shared" si="15"/>
        <v>T174  Rutland Town</v>
      </c>
    </row>
    <row r="138" spans="2:17" x14ac:dyDescent="0.25">
      <c r="B138" s="5">
        <f t="shared" si="16"/>
        <v>3</v>
      </c>
      <c r="C138" s="5" t="str">
        <f t="shared" si="11"/>
        <v>3SU066</v>
      </c>
      <c r="D138" t="s">
        <v>459</v>
      </c>
      <c r="E138" t="s">
        <v>460</v>
      </c>
      <c r="F138" t="s">
        <v>467</v>
      </c>
      <c r="G138" t="s">
        <v>468</v>
      </c>
      <c r="H138" t="s">
        <v>467</v>
      </c>
      <c r="I138" t="s">
        <v>468</v>
      </c>
      <c r="J138" t="str">
        <f t="shared" si="12"/>
        <v>U069  Wells Spring USD</v>
      </c>
      <c r="L138" t="str">
        <f t="shared" si="13"/>
        <v>GREATER RUTLAND COUNTY SU - Wells Spring USD</v>
      </c>
      <c r="P138" t="str">
        <f t="shared" si="14"/>
        <v>SU066 GREATER RUTLAND COUNTY SU</v>
      </c>
      <c r="Q138" t="str">
        <f t="shared" si="15"/>
        <v>U069  Wells Spring USD</v>
      </c>
    </row>
    <row r="139" spans="2:17" x14ac:dyDescent="0.25">
      <c r="B139" s="5">
        <f t="shared" si="16"/>
        <v>4</v>
      </c>
      <c r="C139" s="5" t="str">
        <f t="shared" si="11"/>
        <v>4SU066</v>
      </c>
      <c r="D139" t="s">
        <v>459</v>
      </c>
      <c r="E139" t="s">
        <v>460</v>
      </c>
      <c r="F139" t="s">
        <v>470</v>
      </c>
      <c r="G139" t="s">
        <v>471</v>
      </c>
      <c r="H139" t="s">
        <v>470</v>
      </c>
      <c r="I139" t="s">
        <v>471</v>
      </c>
      <c r="J139" t="str">
        <f t="shared" si="12"/>
        <v>U070  Quarry Valley USD</v>
      </c>
      <c r="L139" t="str">
        <f t="shared" si="13"/>
        <v>GREATER RUTLAND COUNTY SU - Quarry Valley USD</v>
      </c>
      <c r="P139" t="str">
        <f t="shared" si="14"/>
        <v>SU066 GREATER RUTLAND COUNTY SU</v>
      </c>
      <c r="Q139" t="str">
        <f t="shared" si="15"/>
        <v>U070  Quarry Valley USD</v>
      </c>
    </row>
    <row r="140" spans="2:17" x14ac:dyDescent="0.25">
      <c r="B140" s="70">
        <f t="shared" si="16"/>
        <v>5</v>
      </c>
      <c r="C140" s="70" t="str">
        <f t="shared" si="11"/>
        <v>5SU066</v>
      </c>
      <c r="D140" s="71" t="s">
        <v>459</v>
      </c>
      <c r="E140" s="71" t="s">
        <v>460</v>
      </c>
      <c r="F140" s="71" t="s">
        <v>459</v>
      </c>
      <c r="G140" s="71" t="s">
        <v>460</v>
      </c>
      <c r="H140" s="71" t="s">
        <v>459</v>
      </c>
      <c r="I140" s="71" t="s">
        <v>460</v>
      </c>
      <c r="J140" s="71" t="str">
        <f t="shared" si="12"/>
        <v>SU066  GREATER RUTLAND COUNTY SU</v>
      </c>
      <c r="K140" s="71"/>
      <c r="L140" s="71" t="str">
        <f t="shared" si="13"/>
        <v>GREATER RUTLAND COUNTY SU - GREATER RUTLAND COUNTY SU</v>
      </c>
      <c r="M140" s="71"/>
      <c r="N140" s="71"/>
      <c r="O140" s="71"/>
      <c r="P140" s="71" t="str">
        <f t="shared" si="14"/>
        <v>SU066 GREATER RUTLAND COUNTY SU</v>
      </c>
      <c r="Q140" s="71" t="str">
        <f t="shared" si="15"/>
        <v>SU066  GREATER RUTLAND COUNTY SU</v>
      </c>
    </row>
    <row r="141" spans="2:17" x14ac:dyDescent="0.25">
      <c r="B141" s="5">
        <f t="shared" si="16"/>
        <v>1</v>
      </c>
      <c r="C141" s="5" t="str">
        <f t="shared" si="11"/>
        <v>1SU067</v>
      </c>
      <c r="D141" t="s">
        <v>473</v>
      </c>
      <c r="E141" t="s">
        <v>474</v>
      </c>
      <c r="F141" t="s">
        <v>475</v>
      </c>
      <c r="G141" t="s">
        <v>476</v>
      </c>
      <c r="H141" t="s">
        <v>475</v>
      </c>
      <c r="I141" t="s">
        <v>476</v>
      </c>
      <c r="J141" t="str">
        <f t="shared" si="12"/>
        <v>U064  Kingdom East USD</v>
      </c>
      <c r="L141" t="str">
        <f t="shared" si="13"/>
        <v>KINGDOM EAST SD - Kingdom East USD</v>
      </c>
      <c r="P141" t="str">
        <f t="shared" si="14"/>
        <v>SU067 KINGDOM EAST SD</v>
      </c>
      <c r="Q141" t="str">
        <f t="shared" si="15"/>
        <v>U064  Kingdom East USD</v>
      </c>
    </row>
    <row r="142" spans="2:17" x14ac:dyDescent="0.25">
      <c r="B142" s="5">
        <f t="shared" si="16"/>
        <v>1</v>
      </c>
      <c r="C142" s="5" t="str">
        <f t="shared" si="11"/>
        <v>1SU068</v>
      </c>
      <c r="D142" t="s">
        <v>478</v>
      </c>
      <c r="E142" t="s">
        <v>479</v>
      </c>
      <c r="F142" t="s">
        <v>480</v>
      </c>
      <c r="G142" t="s">
        <v>481</v>
      </c>
      <c r="H142" t="s">
        <v>480</v>
      </c>
      <c r="I142" t="s">
        <v>481</v>
      </c>
      <c r="J142" t="str">
        <f t="shared" si="12"/>
        <v>U067  Echo Valley Community USD</v>
      </c>
      <c r="L142" t="str">
        <f t="shared" si="13"/>
        <v>CENTRAL VERMONT SU - Echo Valley Community USD</v>
      </c>
      <c r="P142" t="str">
        <f t="shared" si="14"/>
        <v>SU068 CENTRAL VERMONT SU</v>
      </c>
      <c r="Q142" t="str">
        <f t="shared" si="15"/>
        <v>U067  Echo Valley Community USD</v>
      </c>
    </row>
    <row r="143" spans="2:17" x14ac:dyDescent="0.25">
      <c r="B143" s="5">
        <f t="shared" si="16"/>
        <v>2</v>
      </c>
      <c r="C143" s="5" t="str">
        <f t="shared" si="11"/>
        <v>2SU068</v>
      </c>
      <c r="D143" t="s">
        <v>478</v>
      </c>
      <c r="E143" t="s">
        <v>479</v>
      </c>
      <c r="F143" t="s">
        <v>483</v>
      </c>
      <c r="G143" t="s">
        <v>484</v>
      </c>
      <c r="H143" t="s">
        <v>483</v>
      </c>
      <c r="I143" t="s">
        <v>484</v>
      </c>
      <c r="J143" t="str">
        <f t="shared" si="12"/>
        <v>U068  Paine Mt USD</v>
      </c>
      <c r="L143" t="str">
        <f t="shared" si="13"/>
        <v>CENTRAL VERMONT SU - Paine Mt USD</v>
      </c>
      <c r="P143" t="str">
        <f t="shared" si="14"/>
        <v>SU068 CENTRAL VERMONT SU</v>
      </c>
      <c r="Q143" t="str">
        <f t="shared" si="15"/>
        <v>U068  Paine Mt USD</v>
      </c>
    </row>
    <row r="144" spans="2:17" x14ac:dyDescent="0.25">
      <c r="B144" s="70">
        <f t="shared" si="16"/>
        <v>3</v>
      </c>
      <c r="C144" s="70" t="str">
        <f t="shared" si="11"/>
        <v>3SU068</v>
      </c>
      <c r="D144" s="71" t="s">
        <v>478</v>
      </c>
      <c r="E144" s="71" t="s">
        <v>479</v>
      </c>
      <c r="F144" s="71" t="s">
        <v>478</v>
      </c>
      <c r="G144" s="71" t="s">
        <v>479</v>
      </c>
      <c r="H144" s="71" t="s">
        <v>478</v>
      </c>
      <c r="I144" s="71" t="s">
        <v>479</v>
      </c>
      <c r="J144" s="71" t="str">
        <f t="shared" si="12"/>
        <v>SU068  CENTRAL VERMONT SU</v>
      </c>
      <c r="K144" s="71"/>
      <c r="L144" s="71" t="str">
        <f t="shared" si="13"/>
        <v>CENTRAL VERMONT SU - CENTRAL VERMONT SU</v>
      </c>
      <c r="M144" s="71"/>
      <c r="N144" s="71"/>
      <c r="O144" s="71"/>
      <c r="P144" s="71" t="str">
        <f t="shared" si="14"/>
        <v>SU068 CENTRAL VERMONT SU</v>
      </c>
      <c r="Q144" s="71" t="str">
        <f t="shared" si="15"/>
        <v>SU068  CENTRAL VERMONT SU</v>
      </c>
    </row>
    <row r="145" spans="2:17" x14ac:dyDescent="0.25">
      <c r="B145" s="5">
        <f t="shared" si="16"/>
        <v>1</v>
      </c>
      <c r="C145" s="5" t="str">
        <f t="shared" si="11"/>
        <v>1SU069</v>
      </c>
      <c r="D145" t="s">
        <v>486</v>
      </c>
      <c r="E145" t="s">
        <v>487</v>
      </c>
      <c r="F145" t="s">
        <v>488</v>
      </c>
      <c r="G145" t="s">
        <v>489</v>
      </c>
      <c r="H145" t="s">
        <v>488</v>
      </c>
      <c r="I145" t="s">
        <v>489</v>
      </c>
      <c r="J145" t="str">
        <f t="shared" si="12"/>
        <v>U071  Montpelier-Roxbury USD</v>
      </c>
      <c r="L145" t="str">
        <f t="shared" si="13"/>
        <v>MONTPELIER ROXBURY SD - Montpelier-Roxbury USD</v>
      </c>
      <c r="P145" t="str">
        <f t="shared" si="14"/>
        <v>SU069 MONTPELIER ROXBURY SD</v>
      </c>
      <c r="Q145" t="str">
        <f t="shared" si="15"/>
        <v>U071  Montpelier-Roxbury USD</v>
      </c>
    </row>
    <row r="146" spans="2:17" x14ac:dyDescent="0.25">
      <c r="B146" s="5">
        <f t="shared" si="16"/>
        <v>1</v>
      </c>
      <c r="C146" s="5" t="str">
        <f t="shared" si="11"/>
        <v>1SU070</v>
      </c>
      <c r="D146" t="s">
        <v>491</v>
      </c>
      <c r="E146" t="s">
        <v>492</v>
      </c>
      <c r="F146" t="s">
        <v>493</v>
      </c>
      <c r="G146" t="s">
        <v>494</v>
      </c>
      <c r="H146" t="s">
        <v>493</v>
      </c>
      <c r="I146" t="s">
        <v>494</v>
      </c>
      <c r="J146" t="str">
        <f t="shared" si="12"/>
        <v>T112  Lincoln</v>
      </c>
      <c r="L146" t="str">
        <f t="shared" si="13"/>
        <v>LINCOLN SD - Lincoln</v>
      </c>
      <c r="P146" t="str">
        <f t="shared" si="14"/>
        <v>SU070 LINCOLN SD</v>
      </c>
      <c r="Q146" t="str">
        <f t="shared" si="15"/>
        <v>T112  Lincoln</v>
      </c>
    </row>
    <row r="147" spans="2:17" x14ac:dyDescent="0.25">
      <c r="B147" s="5">
        <f t="shared" si="16"/>
        <v>1</v>
      </c>
      <c r="C147" s="5" t="str">
        <f t="shared" si="11"/>
        <v>1TE001</v>
      </c>
      <c r="D147" t="s">
        <v>496</v>
      </c>
      <c r="E147" t="s">
        <v>497</v>
      </c>
      <c r="F147" t="s">
        <v>498</v>
      </c>
      <c r="G147" t="s">
        <v>499</v>
      </c>
      <c r="H147" t="s">
        <v>496</v>
      </c>
      <c r="I147" t="s">
        <v>497</v>
      </c>
      <c r="J147" t="str">
        <f t="shared" si="12"/>
        <v>TE001  PATRICIA HANNAFORD CAREER CTR SD</v>
      </c>
      <c r="L147" t="str">
        <f t="shared" si="13"/>
        <v>PATRICIA HANNAFORD CAREER CTR SD - PATRICIA HANNAFORD CAREER CTR SD</v>
      </c>
      <c r="P147" t="str">
        <f t="shared" si="14"/>
        <v>TE001 PATRICIA HANNAFORD CAREER CTR SD</v>
      </c>
      <c r="Q147" t="str">
        <f t="shared" si="15"/>
        <v>TE001  PATRICIA HANNAFORD CAREER CTR SD</v>
      </c>
    </row>
    <row r="148" spans="2:17" x14ac:dyDescent="0.25">
      <c r="B148" s="5">
        <f t="shared" si="16"/>
        <v>1</v>
      </c>
      <c r="C148" s="5" t="str">
        <f t="shared" si="11"/>
        <v>1TE004</v>
      </c>
      <c r="D148" t="s">
        <v>502</v>
      </c>
      <c r="E148" t="s">
        <v>503</v>
      </c>
      <c r="F148" t="s">
        <v>504</v>
      </c>
      <c r="G148" t="s">
        <v>505</v>
      </c>
      <c r="H148" t="s">
        <v>502</v>
      </c>
      <c r="I148" t="s">
        <v>503</v>
      </c>
      <c r="J148" t="str">
        <f t="shared" si="12"/>
        <v>TE004  CENTRAL VERMONT CAREER CENTER</v>
      </c>
      <c r="L148" t="str">
        <f t="shared" si="13"/>
        <v>CENTRAL VERMONT CAREER CENTER - CENTRAL VERMONT CAREER CENTER</v>
      </c>
      <c r="P148" t="str">
        <f t="shared" si="14"/>
        <v>TE004 CENTRAL VERMONT CAREER CENTER</v>
      </c>
      <c r="Q148" t="str">
        <f t="shared" si="15"/>
        <v>TE004  CENTRAL VERMONT CAREER CENTER</v>
      </c>
    </row>
    <row r="149" spans="2:17" x14ac:dyDescent="0.25">
      <c r="B149" s="5">
        <f t="shared" si="16"/>
        <v>1</v>
      </c>
      <c r="C149" s="5" t="str">
        <f t="shared" si="11"/>
        <v>1TE002</v>
      </c>
      <c r="D149" t="s">
        <v>507</v>
      </c>
      <c r="E149" t="s">
        <v>508</v>
      </c>
      <c r="F149" t="s">
        <v>509</v>
      </c>
      <c r="G149" t="s">
        <v>510</v>
      </c>
      <c r="H149" t="s">
        <v>507</v>
      </c>
      <c r="I149" t="s">
        <v>508</v>
      </c>
      <c r="J149" t="str">
        <f t="shared" si="12"/>
        <v>TE002  SOUTHWEST TECH</v>
      </c>
      <c r="L149" t="str">
        <f t="shared" si="13"/>
        <v>SOUTHWEST TECH - SOUTHWEST TECH</v>
      </c>
      <c r="P149" t="str">
        <f t="shared" si="14"/>
        <v>TE002 SOUTHWEST TECH</v>
      </c>
      <c r="Q149" t="str">
        <f t="shared" si="15"/>
        <v>TE002  SOUTHWEST TECH</v>
      </c>
    </row>
    <row r="150" spans="2:17" x14ac:dyDescent="0.25">
      <c r="B150" s="5">
        <f t="shared" si="16"/>
        <v>1</v>
      </c>
      <c r="C150" s="5" t="str">
        <f t="shared" si="11"/>
        <v>1TE003</v>
      </c>
      <c r="D150" t="s">
        <v>512</v>
      </c>
      <c r="E150" t="s">
        <v>513</v>
      </c>
      <c r="F150" t="s">
        <v>514</v>
      </c>
      <c r="G150" t="s">
        <v>515</v>
      </c>
      <c r="H150" t="s">
        <v>512</v>
      </c>
      <c r="I150" t="s">
        <v>513</v>
      </c>
      <c r="J150" t="str">
        <f t="shared" si="12"/>
        <v>TE003  RIVER VALLEY TECHNICAL CENTER SD</v>
      </c>
      <c r="L150" t="str">
        <f t="shared" si="13"/>
        <v>RIVER VALLEY TECHNICAL CENTER SD - RIVER VALLEY TECHNICAL CENTER SD</v>
      </c>
      <c r="P150" t="str">
        <f t="shared" si="14"/>
        <v>TE003 RIVER VALLEY TECHNICAL CENTER SD</v>
      </c>
      <c r="Q150" t="str">
        <f t="shared" si="15"/>
        <v>TE003  RIVER VALLEY TECHNICAL CENTER SD</v>
      </c>
    </row>
  </sheetData>
  <sortState xmlns:xlrd2="http://schemas.microsoft.com/office/spreadsheetml/2017/richdata2" ref="AT23:AW40">
    <sortCondition ref="AT23:AT40"/>
  </sortState>
  <phoneticPr fontId="4" type="noConversion"/>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D6C20-3033-4163-BB92-4A8176714186}">
  <dimension ref="B2:G728"/>
  <sheetViews>
    <sheetView zoomScale="80" zoomScaleNormal="80" workbookViewId="0">
      <pane ySplit="2" topLeftCell="A435" activePane="bottomLeft" state="frozen"/>
      <selection activeCell="AJ30" sqref="AJ30"/>
      <selection pane="bottomLeft" activeCell="J459" sqref="J459"/>
    </sheetView>
  </sheetViews>
  <sheetFormatPr defaultRowHeight="15" x14ac:dyDescent="0.25"/>
  <cols>
    <col min="2" max="2" width="53.140625" customWidth="1"/>
    <col min="3" max="3" width="20.28515625" bestFit="1" customWidth="1"/>
    <col min="7" max="7" width="13.28515625" bestFit="1" customWidth="1"/>
  </cols>
  <sheetData>
    <row r="2" spans="2:7" x14ac:dyDescent="0.25">
      <c r="B2" s="42" t="s">
        <v>2164</v>
      </c>
      <c r="C2" s="42" t="s">
        <v>2165</v>
      </c>
      <c r="D2" s="42" t="s">
        <v>2166</v>
      </c>
      <c r="E2" s="42" t="s">
        <v>2167</v>
      </c>
      <c r="F2" s="42" t="s">
        <v>2168</v>
      </c>
      <c r="G2" s="42" t="s">
        <v>2169</v>
      </c>
    </row>
    <row r="3" spans="2:7" x14ac:dyDescent="0.25">
      <c r="B3" t="s">
        <v>2171</v>
      </c>
      <c r="C3" t="s">
        <v>624</v>
      </c>
      <c r="D3" t="s">
        <v>602</v>
      </c>
      <c r="E3" t="s">
        <v>14</v>
      </c>
      <c r="F3" t="s">
        <v>12</v>
      </c>
      <c r="G3" t="s">
        <v>2312</v>
      </c>
    </row>
    <row r="4" spans="2:7" x14ac:dyDescent="0.25">
      <c r="B4" t="s">
        <v>2172</v>
      </c>
      <c r="C4" t="s">
        <v>623</v>
      </c>
      <c r="D4" t="s">
        <v>602</v>
      </c>
      <c r="E4" t="s">
        <v>22</v>
      </c>
      <c r="F4" t="s">
        <v>20</v>
      </c>
      <c r="G4" t="s">
        <v>2312</v>
      </c>
    </row>
    <row r="5" spans="2:7" x14ac:dyDescent="0.25">
      <c r="B5" t="s">
        <v>2173</v>
      </c>
      <c r="C5" t="s">
        <v>642</v>
      </c>
      <c r="D5" t="s">
        <v>602</v>
      </c>
      <c r="E5" t="s">
        <v>27</v>
      </c>
      <c r="F5" t="s">
        <v>25</v>
      </c>
      <c r="G5" t="s">
        <v>2312</v>
      </c>
    </row>
    <row r="6" spans="2:7" x14ac:dyDescent="0.25">
      <c r="B6" t="s">
        <v>2174</v>
      </c>
      <c r="C6" t="s">
        <v>643</v>
      </c>
      <c r="D6" t="s">
        <v>602</v>
      </c>
      <c r="E6" t="s">
        <v>32</v>
      </c>
      <c r="F6" t="s">
        <v>30</v>
      </c>
      <c r="G6" t="s">
        <v>2312</v>
      </c>
    </row>
    <row r="7" spans="2:7" x14ac:dyDescent="0.25">
      <c r="B7" t="s">
        <v>2175</v>
      </c>
      <c r="C7" t="s">
        <v>42</v>
      </c>
      <c r="D7" t="s">
        <v>602</v>
      </c>
      <c r="E7" t="s">
        <v>39</v>
      </c>
      <c r="F7" t="s">
        <v>37</v>
      </c>
      <c r="G7" t="s">
        <v>2312</v>
      </c>
    </row>
    <row r="8" spans="2:7" x14ac:dyDescent="0.25">
      <c r="B8" t="s">
        <v>2176</v>
      </c>
      <c r="C8" t="s">
        <v>42</v>
      </c>
      <c r="D8" t="s">
        <v>602</v>
      </c>
      <c r="E8" t="s">
        <v>44</v>
      </c>
      <c r="F8" t="s">
        <v>37</v>
      </c>
      <c r="G8" t="s">
        <v>2312</v>
      </c>
    </row>
    <row r="9" spans="2:7" x14ac:dyDescent="0.25">
      <c r="B9" t="s">
        <v>2177</v>
      </c>
      <c r="C9" t="s">
        <v>42</v>
      </c>
      <c r="D9" t="s">
        <v>602</v>
      </c>
      <c r="E9" t="s">
        <v>47</v>
      </c>
      <c r="F9" t="s">
        <v>37</v>
      </c>
      <c r="G9" t="s">
        <v>2312</v>
      </c>
    </row>
    <row r="10" spans="2:7" x14ac:dyDescent="0.25">
      <c r="B10" t="s">
        <v>2178</v>
      </c>
      <c r="C10" t="s">
        <v>42</v>
      </c>
      <c r="D10" t="s">
        <v>602</v>
      </c>
      <c r="E10" t="s">
        <v>50</v>
      </c>
      <c r="F10" t="s">
        <v>37</v>
      </c>
      <c r="G10" t="s">
        <v>2312</v>
      </c>
    </row>
    <row r="11" spans="2:7" x14ac:dyDescent="0.25">
      <c r="B11" t="s">
        <v>2179</v>
      </c>
      <c r="C11" t="s">
        <v>42</v>
      </c>
      <c r="D11" t="s">
        <v>602</v>
      </c>
      <c r="E11" t="s">
        <v>53</v>
      </c>
      <c r="F11" t="s">
        <v>37</v>
      </c>
      <c r="G11" t="s">
        <v>2312</v>
      </c>
    </row>
    <row r="12" spans="2:7" x14ac:dyDescent="0.25">
      <c r="B12" t="s">
        <v>2180</v>
      </c>
      <c r="C12" t="s">
        <v>606</v>
      </c>
      <c r="D12" t="s">
        <v>602</v>
      </c>
      <c r="E12" t="s">
        <v>58</v>
      </c>
      <c r="F12" t="s">
        <v>56</v>
      </c>
      <c r="G12" t="s">
        <v>2312</v>
      </c>
    </row>
    <row r="13" spans="2:7" x14ac:dyDescent="0.25">
      <c r="B13" t="s">
        <v>2181</v>
      </c>
      <c r="C13" t="s">
        <v>606</v>
      </c>
      <c r="D13" t="s">
        <v>602</v>
      </c>
      <c r="E13" t="s">
        <v>61</v>
      </c>
      <c r="F13" t="s">
        <v>56</v>
      </c>
      <c r="G13" t="s">
        <v>2312</v>
      </c>
    </row>
    <row r="14" spans="2:7" x14ac:dyDescent="0.25">
      <c r="B14" t="s">
        <v>2182</v>
      </c>
      <c r="C14" t="s">
        <v>606</v>
      </c>
      <c r="D14" t="s">
        <v>602</v>
      </c>
      <c r="E14" t="s">
        <v>64</v>
      </c>
      <c r="F14" t="s">
        <v>56</v>
      </c>
      <c r="G14" t="s">
        <v>2312</v>
      </c>
    </row>
    <row r="15" spans="2:7" x14ac:dyDescent="0.25">
      <c r="B15" t="s">
        <v>2183</v>
      </c>
      <c r="C15" t="s">
        <v>70</v>
      </c>
      <c r="D15" t="s">
        <v>602</v>
      </c>
      <c r="E15" t="s">
        <v>69</v>
      </c>
      <c r="F15" t="s">
        <v>67</v>
      </c>
      <c r="G15" t="s">
        <v>2312</v>
      </c>
    </row>
    <row r="16" spans="2:7" x14ac:dyDescent="0.25">
      <c r="B16" t="s">
        <v>2184</v>
      </c>
      <c r="C16" t="s">
        <v>80</v>
      </c>
      <c r="D16" t="s">
        <v>602</v>
      </c>
      <c r="E16" t="s">
        <v>75</v>
      </c>
      <c r="F16" t="s">
        <v>73</v>
      </c>
      <c r="G16" t="s">
        <v>2312</v>
      </c>
    </row>
    <row r="17" spans="2:7" x14ac:dyDescent="0.25">
      <c r="B17" t="s">
        <v>2185</v>
      </c>
      <c r="C17" t="s">
        <v>80</v>
      </c>
      <c r="D17" t="s">
        <v>602</v>
      </c>
      <c r="E17" t="s">
        <v>79</v>
      </c>
      <c r="F17" t="s">
        <v>73</v>
      </c>
      <c r="G17" t="s">
        <v>2312</v>
      </c>
    </row>
    <row r="18" spans="2:7" x14ac:dyDescent="0.25">
      <c r="B18" t="s">
        <v>2186</v>
      </c>
      <c r="C18" t="s">
        <v>80</v>
      </c>
      <c r="D18" t="s">
        <v>602</v>
      </c>
      <c r="E18" t="s">
        <v>82</v>
      </c>
      <c r="F18" t="s">
        <v>73</v>
      </c>
      <c r="G18" t="s">
        <v>2312</v>
      </c>
    </row>
    <row r="19" spans="2:7" x14ac:dyDescent="0.25">
      <c r="B19" t="s">
        <v>2187</v>
      </c>
      <c r="C19" t="s">
        <v>80</v>
      </c>
      <c r="D19" t="s">
        <v>602</v>
      </c>
      <c r="E19" t="s">
        <v>85</v>
      </c>
      <c r="F19" t="s">
        <v>73</v>
      </c>
      <c r="G19" t="s">
        <v>2312</v>
      </c>
    </row>
    <row r="20" spans="2:7" x14ac:dyDescent="0.25">
      <c r="B20" t="s">
        <v>2313</v>
      </c>
      <c r="C20" t="s">
        <v>80</v>
      </c>
      <c r="D20" t="s">
        <v>602</v>
      </c>
      <c r="E20" t="s">
        <v>88</v>
      </c>
      <c r="F20" t="s">
        <v>73</v>
      </c>
      <c r="G20" t="s">
        <v>2312</v>
      </c>
    </row>
    <row r="21" spans="2:7" x14ac:dyDescent="0.25">
      <c r="B21" t="s">
        <v>2188</v>
      </c>
      <c r="C21" t="s">
        <v>94</v>
      </c>
      <c r="D21" t="s">
        <v>602</v>
      </c>
      <c r="E21" t="s">
        <v>93</v>
      </c>
      <c r="F21" t="s">
        <v>91</v>
      </c>
      <c r="G21" t="s">
        <v>2312</v>
      </c>
    </row>
    <row r="22" spans="2:7" x14ac:dyDescent="0.25">
      <c r="B22" t="s">
        <v>2189</v>
      </c>
      <c r="C22" t="s">
        <v>99</v>
      </c>
      <c r="D22" t="s">
        <v>602</v>
      </c>
      <c r="E22" t="s">
        <v>98</v>
      </c>
      <c r="F22" t="s">
        <v>96</v>
      </c>
      <c r="G22" t="s">
        <v>2312</v>
      </c>
    </row>
    <row r="23" spans="2:7" x14ac:dyDescent="0.25">
      <c r="B23" t="s">
        <v>2190</v>
      </c>
      <c r="C23" t="s">
        <v>620</v>
      </c>
      <c r="D23" t="s">
        <v>602</v>
      </c>
      <c r="E23" t="s">
        <v>103</v>
      </c>
      <c r="F23" t="s">
        <v>101</v>
      </c>
      <c r="G23" t="s">
        <v>2312</v>
      </c>
    </row>
    <row r="24" spans="2:7" x14ac:dyDescent="0.25">
      <c r="B24" t="s">
        <v>2191</v>
      </c>
      <c r="C24" t="s">
        <v>620</v>
      </c>
      <c r="D24" t="s">
        <v>602</v>
      </c>
      <c r="E24" t="s">
        <v>106</v>
      </c>
      <c r="F24" t="s">
        <v>101</v>
      </c>
      <c r="G24" t="s">
        <v>2312</v>
      </c>
    </row>
    <row r="25" spans="2:7" x14ac:dyDescent="0.25">
      <c r="B25" t="s">
        <v>2192</v>
      </c>
      <c r="C25" t="s">
        <v>619</v>
      </c>
      <c r="D25" t="s">
        <v>602</v>
      </c>
      <c r="E25" t="s">
        <v>111</v>
      </c>
      <c r="F25" t="s">
        <v>109</v>
      </c>
      <c r="G25" t="s">
        <v>2312</v>
      </c>
    </row>
    <row r="26" spans="2:7" x14ac:dyDescent="0.25">
      <c r="B26" t="s">
        <v>2193</v>
      </c>
      <c r="C26" t="s">
        <v>117</v>
      </c>
      <c r="D26" t="s">
        <v>602</v>
      </c>
      <c r="E26" t="s">
        <v>116</v>
      </c>
      <c r="F26" t="s">
        <v>114</v>
      </c>
      <c r="G26" t="s">
        <v>2312</v>
      </c>
    </row>
    <row r="27" spans="2:7" x14ac:dyDescent="0.25">
      <c r="B27" t="s">
        <v>2194</v>
      </c>
      <c r="C27" t="s">
        <v>122</v>
      </c>
      <c r="D27" t="s">
        <v>602</v>
      </c>
      <c r="E27" t="s">
        <v>121</v>
      </c>
      <c r="F27" t="s">
        <v>119</v>
      </c>
      <c r="G27" t="s">
        <v>2312</v>
      </c>
    </row>
    <row r="28" spans="2:7" x14ac:dyDescent="0.25">
      <c r="B28" t="s">
        <v>2195</v>
      </c>
      <c r="C28" t="s">
        <v>657</v>
      </c>
      <c r="D28" t="s">
        <v>602</v>
      </c>
      <c r="E28" t="s">
        <v>126</v>
      </c>
      <c r="F28" t="s">
        <v>124</v>
      </c>
      <c r="G28" t="s">
        <v>2312</v>
      </c>
    </row>
    <row r="29" spans="2:7" x14ac:dyDescent="0.25">
      <c r="B29" t="s">
        <v>2196</v>
      </c>
      <c r="C29" t="s">
        <v>132</v>
      </c>
      <c r="D29" t="s">
        <v>602</v>
      </c>
      <c r="E29" t="s">
        <v>131</v>
      </c>
      <c r="F29" t="s">
        <v>129</v>
      </c>
      <c r="G29" t="s">
        <v>2312</v>
      </c>
    </row>
    <row r="30" spans="2:7" x14ac:dyDescent="0.25">
      <c r="B30" t="s">
        <v>2197</v>
      </c>
      <c r="C30" t="s">
        <v>132</v>
      </c>
      <c r="D30" t="s">
        <v>602</v>
      </c>
      <c r="E30" t="s">
        <v>135</v>
      </c>
      <c r="F30" t="s">
        <v>129</v>
      </c>
      <c r="G30" t="s">
        <v>2312</v>
      </c>
    </row>
    <row r="31" spans="2:7" x14ac:dyDescent="0.25">
      <c r="B31" t="s">
        <v>2198</v>
      </c>
      <c r="C31" t="s">
        <v>132</v>
      </c>
      <c r="D31" t="s">
        <v>602</v>
      </c>
      <c r="E31" t="s">
        <v>138</v>
      </c>
      <c r="F31" t="s">
        <v>129</v>
      </c>
      <c r="G31" t="s">
        <v>2312</v>
      </c>
    </row>
    <row r="32" spans="2:7" x14ac:dyDescent="0.25">
      <c r="B32" t="s">
        <v>2199</v>
      </c>
      <c r="C32" t="s">
        <v>2318</v>
      </c>
      <c r="D32" t="s">
        <v>602</v>
      </c>
      <c r="E32" t="s">
        <v>143</v>
      </c>
      <c r="F32" t="s">
        <v>141</v>
      </c>
      <c r="G32" t="s">
        <v>2312</v>
      </c>
    </row>
    <row r="33" spans="2:7" x14ac:dyDescent="0.25">
      <c r="B33" t="s">
        <v>2200</v>
      </c>
      <c r="C33" t="s">
        <v>2318</v>
      </c>
      <c r="D33" t="s">
        <v>602</v>
      </c>
      <c r="E33" t="s">
        <v>147</v>
      </c>
      <c r="F33" t="s">
        <v>141</v>
      </c>
      <c r="G33" t="s">
        <v>2312</v>
      </c>
    </row>
    <row r="34" spans="2:7" x14ac:dyDescent="0.25">
      <c r="B34" t="s">
        <v>2201</v>
      </c>
      <c r="C34" t="s">
        <v>631</v>
      </c>
      <c r="D34" t="s">
        <v>602</v>
      </c>
      <c r="E34" t="s">
        <v>152</v>
      </c>
      <c r="F34" t="s">
        <v>150</v>
      </c>
      <c r="G34" t="s">
        <v>2312</v>
      </c>
    </row>
    <row r="35" spans="2:7" x14ac:dyDescent="0.25">
      <c r="B35" t="s">
        <v>2202</v>
      </c>
      <c r="C35" t="s">
        <v>158</v>
      </c>
      <c r="D35" t="s">
        <v>602</v>
      </c>
      <c r="E35" t="s">
        <v>157</v>
      </c>
      <c r="F35" t="s">
        <v>155</v>
      </c>
      <c r="G35" t="s">
        <v>2312</v>
      </c>
    </row>
    <row r="36" spans="2:7" x14ac:dyDescent="0.25">
      <c r="B36" t="s">
        <v>2203</v>
      </c>
      <c r="C36" t="s">
        <v>158</v>
      </c>
      <c r="D36" t="s">
        <v>602</v>
      </c>
      <c r="E36" t="s">
        <v>160</v>
      </c>
      <c r="F36" t="s">
        <v>155</v>
      </c>
      <c r="G36" t="s">
        <v>2312</v>
      </c>
    </row>
    <row r="37" spans="2:7" x14ac:dyDescent="0.25">
      <c r="B37" t="s">
        <v>2204</v>
      </c>
      <c r="C37" t="s">
        <v>158</v>
      </c>
      <c r="D37" t="s">
        <v>602</v>
      </c>
      <c r="E37" t="s">
        <v>163</v>
      </c>
      <c r="F37" t="s">
        <v>155</v>
      </c>
      <c r="G37" t="s">
        <v>2312</v>
      </c>
    </row>
    <row r="38" spans="2:7" x14ac:dyDescent="0.25">
      <c r="B38" t="s">
        <v>2205</v>
      </c>
      <c r="C38" t="s">
        <v>625</v>
      </c>
      <c r="D38" t="s">
        <v>602</v>
      </c>
      <c r="E38" t="s">
        <v>168</v>
      </c>
      <c r="F38" t="s">
        <v>166</v>
      </c>
      <c r="G38" t="s">
        <v>2312</v>
      </c>
    </row>
    <row r="39" spans="2:7" x14ac:dyDescent="0.25">
      <c r="B39" t="s">
        <v>2206</v>
      </c>
      <c r="C39" t="s">
        <v>176</v>
      </c>
      <c r="D39" t="s">
        <v>602</v>
      </c>
      <c r="E39" t="s">
        <v>173</v>
      </c>
      <c r="F39" t="s">
        <v>171</v>
      </c>
      <c r="G39" t="s">
        <v>2312</v>
      </c>
    </row>
    <row r="40" spans="2:7" x14ac:dyDescent="0.25">
      <c r="B40" t="s">
        <v>2207</v>
      </c>
      <c r="C40" t="s">
        <v>176</v>
      </c>
      <c r="D40" t="s">
        <v>602</v>
      </c>
      <c r="E40" t="s">
        <v>177</v>
      </c>
      <c r="F40" t="s">
        <v>171</v>
      </c>
      <c r="G40" t="s">
        <v>2312</v>
      </c>
    </row>
    <row r="41" spans="2:7" x14ac:dyDescent="0.25">
      <c r="B41" t="s">
        <v>2208</v>
      </c>
      <c r="C41" t="s">
        <v>176</v>
      </c>
      <c r="D41" t="s">
        <v>602</v>
      </c>
      <c r="E41" t="s">
        <v>180</v>
      </c>
      <c r="F41" t="s">
        <v>171</v>
      </c>
      <c r="G41" t="s">
        <v>2312</v>
      </c>
    </row>
    <row r="42" spans="2:7" x14ac:dyDescent="0.25">
      <c r="B42" t="s">
        <v>2209</v>
      </c>
      <c r="C42" t="s">
        <v>626</v>
      </c>
      <c r="D42" t="s">
        <v>602</v>
      </c>
      <c r="E42" t="s">
        <v>185</v>
      </c>
      <c r="F42" t="s">
        <v>183</v>
      </c>
      <c r="G42" t="s">
        <v>2312</v>
      </c>
    </row>
    <row r="43" spans="2:7" x14ac:dyDescent="0.25">
      <c r="B43" t="s">
        <v>2210</v>
      </c>
      <c r="C43" t="s">
        <v>626</v>
      </c>
      <c r="D43" t="s">
        <v>602</v>
      </c>
      <c r="E43" t="s">
        <v>188</v>
      </c>
      <c r="F43" t="s">
        <v>183</v>
      </c>
      <c r="G43" t="s">
        <v>2312</v>
      </c>
    </row>
    <row r="44" spans="2:7" x14ac:dyDescent="0.25">
      <c r="B44" t="s">
        <v>2211</v>
      </c>
      <c r="C44" t="s">
        <v>626</v>
      </c>
      <c r="D44" t="s">
        <v>602</v>
      </c>
      <c r="E44" t="s">
        <v>191</v>
      </c>
      <c r="F44" t="s">
        <v>183</v>
      </c>
      <c r="G44" t="s">
        <v>2312</v>
      </c>
    </row>
    <row r="45" spans="2:7" x14ac:dyDescent="0.25">
      <c r="B45" t="s">
        <v>2212</v>
      </c>
      <c r="C45" t="s">
        <v>628</v>
      </c>
      <c r="D45" t="s">
        <v>602</v>
      </c>
      <c r="E45" t="s">
        <v>196</v>
      </c>
      <c r="F45" t="s">
        <v>194</v>
      </c>
      <c r="G45" t="s">
        <v>2312</v>
      </c>
    </row>
    <row r="46" spans="2:7" x14ac:dyDescent="0.25">
      <c r="B46" t="s">
        <v>2213</v>
      </c>
      <c r="C46" t="s">
        <v>628</v>
      </c>
      <c r="D46" t="s">
        <v>602</v>
      </c>
      <c r="E46" t="s">
        <v>199</v>
      </c>
      <c r="F46" t="s">
        <v>194</v>
      </c>
      <c r="G46" t="s">
        <v>2312</v>
      </c>
    </row>
    <row r="47" spans="2:7" x14ac:dyDescent="0.25">
      <c r="B47" t="s">
        <v>2214</v>
      </c>
      <c r="C47" t="s">
        <v>629</v>
      </c>
      <c r="D47" t="s">
        <v>602</v>
      </c>
      <c r="E47" t="s">
        <v>204</v>
      </c>
      <c r="F47" t="s">
        <v>202</v>
      </c>
      <c r="G47" t="s">
        <v>2312</v>
      </c>
    </row>
    <row r="48" spans="2:7" x14ac:dyDescent="0.25">
      <c r="B48" t="s">
        <v>2215</v>
      </c>
      <c r="C48" t="s">
        <v>629</v>
      </c>
      <c r="D48" t="s">
        <v>602</v>
      </c>
      <c r="E48" t="s">
        <v>207</v>
      </c>
      <c r="F48" t="s">
        <v>202</v>
      </c>
      <c r="G48" t="s">
        <v>2312</v>
      </c>
    </row>
    <row r="49" spans="2:7" x14ac:dyDescent="0.25">
      <c r="B49" t="s">
        <v>2216</v>
      </c>
      <c r="C49" t="s">
        <v>629</v>
      </c>
      <c r="D49" t="s">
        <v>602</v>
      </c>
      <c r="E49" t="s">
        <v>210</v>
      </c>
      <c r="F49" t="s">
        <v>202</v>
      </c>
      <c r="G49" t="s">
        <v>2312</v>
      </c>
    </row>
    <row r="50" spans="2:7" x14ac:dyDescent="0.25">
      <c r="B50" t="s">
        <v>2217</v>
      </c>
      <c r="C50" t="s">
        <v>629</v>
      </c>
      <c r="D50" t="s">
        <v>602</v>
      </c>
      <c r="E50" t="s">
        <v>213</v>
      </c>
      <c r="F50" t="s">
        <v>202</v>
      </c>
      <c r="G50" t="s">
        <v>2312</v>
      </c>
    </row>
    <row r="51" spans="2:7" x14ac:dyDescent="0.25">
      <c r="B51" t="s">
        <v>2218</v>
      </c>
      <c r="C51" t="s">
        <v>627</v>
      </c>
      <c r="D51" t="s">
        <v>602</v>
      </c>
      <c r="E51" t="s">
        <v>218</v>
      </c>
      <c r="F51" t="s">
        <v>216</v>
      </c>
      <c r="G51" t="s">
        <v>2312</v>
      </c>
    </row>
    <row r="52" spans="2:7" x14ac:dyDescent="0.25">
      <c r="B52" t="s">
        <v>2219</v>
      </c>
      <c r="C52" t="s">
        <v>604</v>
      </c>
      <c r="D52" t="s">
        <v>602</v>
      </c>
      <c r="E52" t="s">
        <v>223</v>
      </c>
      <c r="F52" t="s">
        <v>221</v>
      </c>
      <c r="G52" t="s">
        <v>2312</v>
      </c>
    </row>
    <row r="53" spans="2:7" x14ac:dyDescent="0.25">
      <c r="B53" t="s">
        <v>2220</v>
      </c>
      <c r="C53" t="s">
        <v>604</v>
      </c>
      <c r="D53" t="s">
        <v>602</v>
      </c>
      <c r="E53" t="s">
        <v>227</v>
      </c>
      <c r="F53" t="s">
        <v>221</v>
      </c>
      <c r="G53" t="s">
        <v>2312</v>
      </c>
    </row>
    <row r="54" spans="2:7" x14ac:dyDescent="0.25">
      <c r="B54" t="s">
        <v>2221</v>
      </c>
      <c r="C54" t="s">
        <v>604</v>
      </c>
      <c r="D54" t="s">
        <v>602</v>
      </c>
      <c r="E54" t="s">
        <v>230</v>
      </c>
      <c r="F54" t="s">
        <v>221</v>
      </c>
      <c r="G54" t="s">
        <v>2312</v>
      </c>
    </row>
    <row r="55" spans="2:7" x14ac:dyDescent="0.25">
      <c r="B55" t="s">
        <v>2222</v>
      </c>
      <c r="C55" t="s">
        <v>604</v>
      </c>
      <c r="D55" t="s">
        <v>602</v>
      </c>
      <c r="E55" t="s">
        <v>233</v>
      </c>
      <c r="F55" t="s">
        <v>221</v>
      </c>
      <c r="G55" t="s">
        <v>2312</v>
      </c>
    </row>
    <row r="56" spans="2:7" x14ac:dyDescent="0.25">
      <c r="B56" t="s">
        <v>2223</v>
      </c>
      <c r="C56" t="s">
        <v>604</v>
      </c>
      <c r="D56" t="s">
        <v>602</v>
      </c>
      <c r="E56" t="s">
        <v>236</v>
      </c>
      <c r="F56" t="s">
        <v>221</v>
      </c>
      <c r="G56" t="s">
        <v>2312</v>
      </c>
    </row>
    <row r="57" spans="2:7" x14ac:dyDescent="0.25">
      <c r="B57" t="s">
        <v>2224</v>
      </c>
      <c r="C57" t="s">
        <v>604</v>
      </c>
      <c r="D57" t="s">
        <v>602</v>
      </c>
      <c r="E57" t="s">
        <v>239</v>
      </c>
      <c r="F57" t="s">
        <v>221</v>
      </c>
      <c r="G57" t="s">
        <v>2312</v>
      </c>
    </row>
    <row r="58" spans="2:7" x14ac:dyDescent="0.25">
      <c r="B58" t="s">
        <v>2225</v>
      </c>
      <c r="C58" t="s">
        <v>640</v>
      </c>
      <c r="D58" t="s">
        <v>602</v>
      </c>
      <c r="E58" t="s">
        <v>244</v>
      </c>
      <c r="F58" t="s">
        <v>242</v>
      </c>
      <c r="G58" t="s">
        <v>2312</v>
      </c>
    </row>
    <row r="59" spans="2:7" x14ac:dyDescent="0.25">
      <c r="B59" t="s">
        <v>2226</v>
      </c>
      <c r="C59" t="s">
        <v>640</v>
      </c>
      <c r="D59" t="s">
        <v>602</v>
      </c>
      <c r="E59" t="s">
        <v>247</v>
      </c>
      <c r="F59" t="s">
        <v>242</v>
      </c>
      <c r="G59" t="s">
        <v>2312</v>
      </c>
    </row>
    <row r="60" spans="2:7" x14ac:dyDescent="0.25">
      <c r="B60" t="s">
        <v>2227</v>
      </c>
      <c r="C60" t="s">
        <v>640</v>
      </c>
      <c r="D60" t="s">
        <v>602</v>
      </c>
      <c r="E60" t="s">
        <v>251</v>
      </c>
      <c r="F60" t="s">
        <v>242</v>
      </c>
      <c r="G60" t="s">
        <v>2312</v>
      </c>
    </row>
    <row r="61" spans="2:7" x14ac:dyDescent="0.25">
      <c r="B61" t="s">
        <v>2228</v>
      </c>
      <c r="C61" t="s">
        <v>640</v>
      </c>
      <c r="D61" t="s">
        <v>602</v>
      </c>
      <c r="E61" t="s">
        <v>254</v>
      </c>
      <c r="F61" t="s">
        <v>242</v>
      </c>
      <c r="G61" t="s">
        <v>2312</v>
      </c>
    </row>
    <row r="62" spans="2:7" x14ac:dyDescent="0.25">
      <c r="B62" t="s">
        <v>2229</v>
      </c>
      <c r="C62" t="s">
        <v>640</v>
      </c>
      <c r="D62" t="s">
        <v>602</v>
      </c>
      <c r="E62" t="s">
        <v>257</v>
      </c>
      <c r="F62" t="s">
        <v>242</v>
      </c>
      <c r="G62" t="s">
        <v>2312</v>
      </c>
    </row>
    <row r="63" spans="2:7" x14ac:dyDescent="0.25">
      <c r="B63" t="s">
        <v>2230</v>
      </c>
      <c r="C63" t="s">
        <v>640</v>
      </c>
      <c r="D63" t="s">
        <v>602</v>
      </c>
      <c r="E63" t="s">
        <v>260</v>
      </c>
      <c r="F63" t="s">
        <v>242</v>
      </c>
      <c r="G63" t="s">
        <v>2312</v>
      </c>
    </row>
    <row r="64" spans="2:7" x14ac:dyDescent="0.25">
      <c r="B64" t="s">
        <v>2231</v>
      </c>
      <c r="C64" t="s">
        <v>640</v>
      </c>
      <c r="D64" t="s">
        <v>602</v>
      </c>
      <c r="E64" t="s">
        <v>263</v>
      </c>
      <c r="F64" t="s">
        <v>242</v>
      </c>
      <c r="G64" t="s">
        <v>2312</v>
      </c>
    </row>
    <row r="65" spans="2:7" x14ac:dyDescent="0.25">
      <c r="B65" t="s">
        <v>2232</v>
      </c>
      <c r="C65" t="s">
        <v>640</v>
      </c>
      <c r="D65" t="s">
        <v>602</v>
      </c>
      <c r="E65" t="s">
        <v>266</v>
      </c>
      <c r="F65" t="s">
        <v>242</v>
      </c>
      <c r="G65" t="s">
        <v>2312</v>
      </c>
    </row>
    <row r="66" spans="2:7" x14ac:dyDescent="0.25">
      <c r="B66" t="s">
        <v>2233</v>
      </c>
      <c r="C66" t="s">
        <v>640</v>
      </c>
      <c r="D66" t="s">
        <v>602</v>
      </c>
      <c r="E66" t="s">
        <v>269</v>
      </c>
      <c r="F66" t="s">
        <v>242</v>
      </c>
      <c r="G66" t="s">
        <v>2312</v>
      </c>
    </row>
    <row r="67" spans="2:7" x14ac:dyDescent="0.25">
      <c r="B67" t="s">
        <v>2234</v>
      </c>
      <c r="C67" t="s">
        <v>640</v>
      </c>
      <c r="D67" t="s">
        <v>602</v>
      </c>
      <c r="E67" t="s">
        <v>272</v>
      </c>
      <c r="F67" t="s">
        <v>242</v>
      </c>
      <c r="G67" t="s">
        <v>2312</v>
      </c>
    </row>
    <row r="68" spans="2:7" x14ac:dyDescent="0.25">
      <c r="B68" t="s">
        <v>2235</v>
      </c>
      <c r="C68" t="s">
        <v>640</v>
      </c>
      <c r="D68" t="s">
        <v>602</v>
      </c>
      <c r="E68" t="s">
        <v>275</v>
      </c>
      <c r="F68" t="s">
        <v>242</v>
      </c>
      <c r="G68" t="s">
        <v>2312</v>
      </c>
    </row>
    <row r="69" spans="2:7" x14ac:dyDescent="0.25">
      <c r="B69" t="s">
        <v>2236</v>
      </c>
      <c r="C69" t="s">
        <v>640</v>
      </c>
      <c r="D69" t="s">
        <v>602</v>
      </c>
      <c r="E69" t="s">
        <v>278</v>
      </c>
      <c r="F69" t="s">
        <v>242</v>
      </c>
      <c r="G69" t="s">
        <v>2312</v>
      </c>
    </row>
    <row r="70" spans="2:7" x14ac:dyDescent="0.25">
      <c r="B70" t="s">
        <v>2237</v>
      </c>
      <c r="C70" t="s">
        <v>640</v>
      </c>
      <c r="D70" t="s">
        <v>602</v>
      </c>
      <c r="E70" t="s">
        <v>281</v>
      </c>
      <c r="F70" t="s">
        <v>242</v>
      </c>
      <c r="G70" t="s">
        <v>2312</v>
      </c>
    </row>
    <row r="71" spans="2:7" x14ac:dyDescent="0.25">
      <c r="B71" t="s">
        <v>2238</v>
      </c>
      <c r="C71" t="s">
        <v>640</v>
      </c>
      <c r="D71" t="s">
        <v>602</v>
      </c>
      <c r="E71" t="s">
        <v>284</v>
      </c>
      <c r="F71" t="s">
        <v>242</v>
      </c>
      <c r="G71" t="s">
        <v>2312</v>
      </c>
    </row>
    <row r="72" spans="2:7" x14ac:dyDescent="0.25">
      <c r="B72" t="s">
        <v>2239</v>
      </c>
      <c r="C72" t="s">
        <v>611</v>
      </c>
      <c r="D72" t="s">
        <v>602</v>
      </c>
      <c r="E72" t="s">
        <v>289</v>
      </c>
      <c r="F72" t="s">
        <v>287</v>
      </c>
      <c r="G72" t="s">
        <v>2312</v>
      </c>
    </row>
    <row r="73" spans="2:7" x14ac:dyDescent="0.25">
      <c r="B73" t="s">
        <v>2240</v>
      </c>
      <c r="C73" t="s">
        <v>646</v>
      </c>
      <c r="D73" t="s">
        <v>602</v>
      </c>
      <c r="E73" t="s">
        <v>294</v>
      </c>
      <c r="F73" t="s">
        <v>292</v>
      </c>
      <c r="G73" t="s">
        <v>2312</v>
      </c>
    </row>
    <row r="74" spans="2:7" x14ac:dyDescent="0.25">
      <c r="B74" t="s">
        <v>2241</v>
      </c>
      <c r="C74" t="s">
        <v>250</v>
      </c>
      <c r="D74" t="s">
        <v>602</v>
      </c>
      <c r="E74" t="s">
        <v>299</v>
      </c>
      <c r="F74" t="s">
        <v>297</v>
      </c>
      <c r="G74" t="s">
        <v>2312</v>
      </c>
    </row>
    <row r="75" spans="2:7" x14ac:dyDescent="0.25">
      <c r="B75" t="s">
        <v>2242</v>
      </c>
      <c r="C75" t="s">
        <v>250</v>
      </c>
      <c r="D75" t="s">
        <v>602</v>
      </c>
      <c r="E75" t="s">
        <v>302</v>
      </c>
      <c r="F75" t="s">
        <v>297</v>
      </c>
      <c r="G75" t="s">
        <v>2312</v>
      </c>
    </row>
    <row r="76" spans="2:7" x14ac:dyDescent="0.25">
      <c r="B76" t="s">
        <v>2243</v>
      </c>
      <c r="C76" t="s">
        <v>634</v>
      </c>
      <c r="D76" t="s">
        <v>602</v>
      </c>
      <c r="E76" t="s">
        <v>307</v>
      </c>
      <c r="F76" t="s">
        <v>305</v>
      </c>
      <c r="G76" t="s">
        <v>2312</v>
      </c>
    </row>
    <row r="77" spans="2:7" x14ac:dyDescent="0.25">
      <c r="B77" t="s">
        <v>2244</v>
      </c>
      <c r="C77" t="s">
        <v>634</v>
      </c>
      <c r="D77" t="s">
        <v>602</v>
      </c>
      <c r="E77" t="s">
        <v>310</v>
      </c>
      <c r="F77" t="s">
        <v>305</v>
      </c>
      <c r="G77" t="s">
        <v>2312</v>
      </c>
    </row>
    <row r="78" spans="2:7" x14ac:dyDescent="0.25">
      <c r="B78" t="s">
        <v>2245</v>
      </c>
      <c r="C78" t="s">
        <v>634</v>
      </c>
      <c r="D78" t="s">
        <v>602</v>
      </c>
      <c r="E78" t="s">
        <v>313</v>
      </c>
      <c r="F78" t="s">
        <v>305</v>
      </c>
      <c r="G78" t="s">
        <v>2312</v>
      </c>
    </row>
    <row r="79" spans="2:7" x14ac:dyDescent="0.25">
      <c r="B79" t="s">
        <v>2246</v>
      </c>
      <c r="C79" t="s">
        <v>634</v>
      </c>
      <c r="D79" t="s">
        <v>602</v>
      </c>
      <c r="E79" t="s">
        <v>316</v>
      </c>
      <c r="F79" t="s">
        <v>305</v>
      </c>
      <c r="G79" t="s">
        <v>2312</v>
      </c>
    </row>
    <row r="80" spans="2:7" x14ac:dyDescent="0.25">
      <c r="B80" t="s">
        <v>2247</v>
      </c>
      <c r="C80" t="s">
        <v>634</v>
      </c>
      <c r="D80" t="s">
        <v>602</v>
      </c>
      <c r="E80" t="s">
        <v>319</v>
      </c>
      <c r="F80" t="s">
        <v>305</v>
      </c>
      <c r="G80" t="s">
        <v>2312</v>
      </c>
    </row>
    <row r="81" spans="2:7" x14ac:dyDescent="0.25">
      <c r="B81" t="s">
        <v>2248</v>
      </c>
      <c r="C81" t="s">
        <v>645</v>
      </c>
      <c r="D81" t="s">
        <v>602</v>
      </c>
      <c r="E81" t="s">
        <v>324</v>
      </c>
      <c r="F81" t="s">
        <v>322</v>
      </c>
      <c r="G81" t="s">
        <v>2312</v>
      </c>
    </row>
    <row r="82" spans="2:7" x14ac:dyDescent="0.25">
      <c r="B82" t="s">
        <v>2249</v>
      </c>
      <c r="C82" t="s">
        <v>645</v>
      </c>
      <c r="D82" t="s">
        <v>602</v>
      </c>
      <c r="E82" t="s">
        <v>327</v>
      </c>
      <c r="F82" t="s">
        <v>322</v>
      </c>
      <c r="G82" t="s">
        <v>2312</v>
      </c>
    </row>
    <row r="83" spans="2:7" x14ac:dyDescent="0.25">
      <c r="B83" t="s">
        <v>2250</v>
      </c>
      <c r="C83" t="s">
        <v>36</v>
      </c>
      <c r="D83" t="s">
        <v>602</v>
      </c>
      <c r="E83" t="s">
        <v>332</v>
      </c>
      <c r="F83" t="s">
        <v>330</v>
      </c>
      <c r="G83" t="s">
        <v>2312</v>
      </c>
    </row>
    <row r="84" spans="2:7" x14ac:dyDescent="0.25">
      <c r="B84" t="s">
        <v>2251</v>
      </c>
      <c r="C84" t="s">
        <v>622</v>
      </c>
      <c r="D84" t="s">
        <v>602</v>
      </c>
      <c r="E84" t="s">
        <v>337</v>
      </c>
      <c r="F84" t="s">
        <v>335</v>
      </c>
      <c r="G84" t="s">
        <v>2312</v>
      </c>
    </row>
    <row r="85" spans="2:7" x14ac:dyDescent="0.25">
      <c r="B85" t="s">
        <v>2252</v>
      </c>
      <c r="C85" t="s">
        <v>610</v>
      </c>
      <c r="D85" t="s">
        <v>602</v>
      </c>
      <c r="E85" t="s">
        <v>342</v>
      </c>
      <c r="F85" t="s">
        <v>340</v>
      </c>
      <c r="G85" t="s">
        <v>2312</v>
      </c>
    </row>
    <row r="86" spans="2:7" x14ac:dyDescent="0.25">
      <c r="B86" t="s">
        <v>2253</v>
      </c>
      <c r="C86" t="s">
        <v>610</v>
      </c>
      <c r="D86" t="s">
        <v>602</v>
      </c>
      <c r="E86" t="s">
        <v>346</v>
      </c>
      <c r="F86" t="s">
        <v>340</v>
      </c>
      <c r="G86" t="s">
        <v>2312</v>
      </c>
    </row>
    <row r="87" spans="2:7" x14ac:dyDescent="0.25">
      <c r="B87" t="s">
        <v>2254</v>
      </c>
      <c r="C87" t="s">
        <v>610</v>
      </c>
      <c r="D87" t="s">
        <v>602</v>
      </c>
      <c r="E87" t="s">
        <v>349</v>
      </c>
      <c r="F87" t="s">
        <v>340</v>
      </c>
      <c r="G87" t="s">
        <v>2312</v>
      </c>
    </row>
    <row r="88" spans="2:7" x14ac:dyDescent="0.25">
      <c r="B88" t="s">
        <v>2255</v>
      </c>
      <c r="C88" t="s">
        <v>610</v>
      </c>
      <c r="D88" t="s">
        <v>602</v>
      </c>
      <c r="E88" t="s">
        <v>351</v>
      </c>
      <c r="F88" t="s">
        <v>340</v>
      </c>
      <c r="G88" t="s">
        <v>2312</v>
      </c>
    </row>
    <row r="89" spans="2:7" x14ac:dyDescent="0.25">
      <c r="B89" t="s">
        <v>2256</v>
      </c>
      <c r="C89" t="s">
        <v>610</v>
      </c>
      <c r="D89" t="s">
        <v>602</v>
      </c>
      <c r="E89" t="s">
        <v>354</v>
      </c>
      <c r="F89" t="s">
        <v>340</v>
      </c>
      <c r="G89" t="s">
        <v>2312</v>
      </c>
    </row>
    <row r="90" spans="2:7" x14ac:dyDescent="0.25">
      <c r="B90" t="s">
        <v>2257</v>
      </c>
      <c r="C90" t="s">
        <v>610</v>
      </c>
      <c r="D90" t="s">
        <v>602</v>
      </c>
      <c r="E90" t="s">
        <v>357</v>
      </c>
      <c r="F90" t="s">
        <v>340</v>
      </c>
      <c r="G90" t="s">
        <v>2312</v>
      </c>
    </row>
    <row r="91" spans="2:7" x14ac:dyDescent="0.25">
      <c r="B91" t="s">
        <v>2258</v>
      </c>
      <c r="C91" t="s">
        <v>650</v>
      </c>
      <c r="D91" t="s">
        <v>602</v>
      </c>
      <c r="E91" t="s">
        <v>362</v>
      </c>
      <c r="F91" t="s">
        <v>360</v>
      </c>
      <c r="G91" t="s">
        <v>2312</v>
      </c>
    </row>
    <row r="92" spans="2:7" x14ac:dyDescent="0.25">
      <c r="B92" t="s">
        <v>2259</v>
      </c>
      <c r="C92" t="s">
        <v>650</v>
      </c>
      <c r="D92" t="s">
        <v>602</v>
      </c>
      <c r="E92" t="s">
        <v>365</v>
      </c>
      <c r="F92" t="s">
        <v>360</v>
      </c>
      <c r="G92" t="s">
        <v>2312</v>
      </c>
    </row>
    <row r="93" spans="2:7" x14ac:dyDescent="0.25">
      <c r="B93" t="s">
        <v>2260</v>
      </c>
      <c r="C93" t="s">
        <v>650</v>
      </c>
      <c r="D93" t="s">
        <v>602</v>
      </c>
      <c r="E93" t="s">
        <v>368</v>
      </c>
      <c r="F93" t="s">
        <v>360</v>
      </c>
      <c r="G93" t="s">
        <v>2312</v>
      </c>
    </row>
    <row r="94" spans="2:7" x14ac:dyDescent="0.25">
      <c r="B94" t="s">
        <v>2261</v>
      </c>
      <c r="C94" t="s">
        <v>650</v>
      </c>
      <c r="D94" t="s">
        <v>602</v>
      </c>
      <c r="E94" t="s">
        <v>371</v>
      </c>
      <c r="F94" t="s">
        <v>360</v>
      </c>
      <c r="G94" t="s">
        <v>2312</v>
      </c>
    </row>
    <row r="95" spans="2:7" x14ac:dyDescent="0.25">
      <c r="B95" t="s">
        <v>2262</v>
      </c>
      <c r="C95" t="s">
        <v>648</v>
      </c>
      <c r="D95" t="s">
        <v>602</v>
      </c>
      <c r="E95" t="s">
        <v>376</v>
      </c>
      <c r="F95" t="s">
        <v>374</v>
      </c>
      <c r="G95" t="s">
        <v>2312</v>
      </c>
    </row>
    <row r="96" spans="2:7" x14ac:dyDescent="0.25">
      <c r="B96" t="s">
        <v>2263</v>
      </c>
      <c r="C96" t="s">
        <v>648</v>
      </c>
      <c r="D96" t="s">
        <v>602</v>
      </c>
      <c r="E96" t="s">
        <v>379</v>
      </c>
      <c r="F96" t="s">
        <v>374</v>
      </c>
      <c r="G96" t="s">
        <v>2312</v>
      </c>
    </row>
    <row r="97" spans="2:7" x14ac:dyDescent="0.25">
      <c r="B97" t="s">
        <v>2264</v>
      </c>
      <c r="C97" t="s">
        <v>649</v>
      </c>
      <c r="D97" t="s">
        <v>602</v>
      </c>
      <c r="E97" t="s">
        <v>384</v>
      </c>
      <c r="F97" t="s">
        <v>382</v>
      </c>
      <c r="G97" t="s">
        <v>2312</v>
      </c>
    </row>
    <row r="98" spans="2:7" x14ac:dyDescent="0.25">
      <c r="B98" t="s">
        <v>2265</v>
      </c>
      <c r="C98" t="s">
        <v>649</v>
      </c>
      <c r="D98" t="s">
        <v>602</v>
      </c>
      <c r="E98" t="s">
        <v>387</v>
      </c>
      <c r="F98" t="s">
        <v>382</v>
      </c>
      <c r="G98" t="s">
        <v>2312</v>
      </c>
    </row>
    <row r="99" spans="2:7" x14ac:dyDescent="0.25">
      <c r="B99" t="s">
        <v>2266</v>
      </c>
      <c r="C99" t="s">
        <v>649</v>
      </c>
      <c r="D99" t="s">
        <v>602</v>
      </c>
      <c r="E99" t="s">
        <v>390</v>
      </c>
      <c r="F99" t="s">
        <v>382</v>
      </c>
      <c r="G99" t="s">
        <v>2312</v>
      </c>
    </row>
    <row r="100" spans="2:7" x14ac:dyDescent="0.25">
      <c r="B100" t="s">
        <v>2267</v>
      </c>
      <c r="C100" t="s">
        <v>649</v>
      </c>
      <c r="D100" t="s">
        <v>602</v>
      </c>
      <c r="E100" t="s">
        <v>393</v>
      </c>
      <c r="F100" t="s">
        <v>382</v>
      </c>
      <c r="G100" t="s">
        <v>2312</v>
      </c>
    </row>
    <row r="101" spans="2:7" x14ac:dyDescent="0.25">
      <c r="B101" t="s">
        <v>2268</v>
      </c>
      <c r="C101" t="s">
        <v>649</v>
      </c>
      <c r="D101" t="s">
        <v>602</v>
      </c>
      <c r="E101" t="s">
        <v>396</v>
      </c>
      <c r="F101" t="s">
        <v>382</v>
      </c>
      <c r="G101" t="s">
        <v>2312</v>
      </c>
    </row>
    <row r="102" spans="2:7" x14ac:dyDescent="0.25">
      <c r="B102" t="s">
        <v>2269</v>
      </c>
      <c r="C102" t="s">
        <v>649</v>
      </c>
      <c r="D102" t="s">
        <v>602</v>
      </c>
      <c r="E102" t="s">
        <v>399</v>
      </c>
      <c r="F102" t="s">
        <v>382</v>
      </c>
      <c r="G102" t="s">
        <v>2312</v>
      </c>
    </row>
    <row r="103" spans="2:7" x14ac:dyDescent="0.25">
      <c r="B103" t="s">
        <v>2270</v>
      </c>
      <c r="C103" t="s">
        <v>647</v>
      </c>
      <c r="D103" t="s">
        <v>602</v>
      </c>
      <c r="E103" t="s">
        <v>404</v>
      </c>
      <c r="F103" t="s">
        <v>402</v>
      </c>
      <c r="G103" t="s">
        <v>2312</v>
      </c>
    </row>
    <row r="104" spans="2:7" x14ac:dyDescent="0.25">
      <c r="B104" t="s">
        <v>2271</v>
      </c>
      <c r="C104" t="s">
        <v>647</v>
      </c>
      <c r="D104" t="s">
        <v>602</v>
      </c>
      <c r="E104" t="s">
        <v>407</v>
      </c>
      <c r="F104" t="s">
        <v>402</v>
      </c>
      <c r="G104" t="s">
        <v>2312</v>
      </c>
    </row>
    <row r="105" spans="2:7" x14ac:dyDescent="0.25">
      <c r="B105" t="s">
        <v>2272</v>
      </c>
      <c r="C105" t="s">
        <v>226</v>
      </c>
      <c r="D105" t="s">
        <v>602</v>
      </c>
      <c r="E105" t="s">
        <v>412</v>
      </c>
      <c r="F105" t="s">
        <v>410</v>
      </c>
      <c r="G105" t="s">
        <v>2312</v>
      </c>
    </row>
    <row r="106" spans="2:7" x14ac:dyDescent="0.25">
      <c r="B106" t="s">
        <v>2273</v>
      </c>
      <c r="C106" t="s">
        <v>226</v>
      </c>
      <c r="D106" t="s">
        <v>602</v>
      </c>
      <c r="E106" t="s">
        <v>415</v>
      </c>
      <c r="F106" t="s">
        <v>410</v>
      </c>
      <c r="G106" t="s">
        <v>2312</v>
      </c>
    </row>
    <row r="107" spans="2:7" x14ac:dyDescent="0.25">
      <c r="B107" t="s">
        <v>2274</v>
      </c>
      <c r="C107" t="s">
        <v>226</v>
      </c>
      <c r="D107" t="s">
        <v>602</v>
      </c>
      <c r="E107" t="s">
        <v>418</v>
      </c>
      <c r="F107" t="s">
        <v>410</v>
      </c>
      <c r="G107" t="s">
        <v>2312</v>
      </c>
    </row>
    <row r="108" spans="2:7" x14ac:dyDescent="0.25">
      <c r="B108" t="s">
        <v>2275</v>
      </c>
      <c r="C108" t="s">
        <v>638</v>
      </c>
      <c r="D108" t="s">
        <v>602</v>
      </c>
      <c r="E108" t="s">
        <v>423</v>
      </c>
      <c r="F108" t="s">
        <v>421</v>
      </c>
      <c r="G108" t="s">
        <v>2312</v>
      </c>
    </row>
    <row r="109" spans="2:7" x14ac:dyDescent="0.25">
      <c r="B109" t="s">
        <v>2276</v>
      </c>
      <c r="C109" t="s">
        <v>655</v>
      </c>
      <c r="D109" t="s">
        <v>602</v>
      </c>
      <c r="E109" t="s">
        <v>428</v>
      </c>
      <c r="F109" t="s">
        <v>426</v>
      </c>
      <c r="G109" t="s">
        <v>2312</v>
      </c>
    </row>
    <row r="110" spans="2:7" x14ac:dyDescent="0.25">
      <c r="B110" t="s">
        <v>2277</v>
      </c>
      <c r="C110" t="s">
        <v>434</v>
      </c>
      <c r="D110" t="s">
        <v>602</v>
      </c>
      <c r="E110" t="s">
        <v>433</v>
      </c>
      <c r="F110" t="s">
        <v>431</v>
      </c>
      <c r="G110" t="s">
        <v>2312</v>
      </c>
    </row>
    <row r="111" spans="2:7" x14ac:dyDescent="0.25">
      <c r="B111" t="s">
        <v>2278</v>
      </c>
      <c r="C111" t="s">
        <v>636</v>
      </c>
      <c r="D111" t="s">
        <v>602</v>
      </c>
      <c r="E111" t="s">
        <v>438</v>
      </c>
      <c r="F111" t="s">
        <v>436</v>
      </c>
      <c r="G111" t="s">
        <v>2312</v>
      </c>
    </row>
    <row r="112" spans="2:7" x14ac:dyDescent="0.25">
      <c r="B112" t="s">
        <v>2279</v>
      </c>
      <c r="C112" t="s">
        <v>609</v>
      </c>
      <c r="D112" t="s">
        <v>602</v>
      </c>
      <c r="E112" t="s">
        <v>443</v>
      </c>
      <c r="F112" t="s">
        <v>441</v>
      </c>
      <c r="G112" t="s">
        <v>2312</v>
      </c>
    </row>
    <row r="113" spans="2:7" x14ac:dyDescent="0.25">
      <c r="B113" t="s">
        <v>2280</v>
      </c>
      <c r="C113" t="s">
        <v>609</v>
      </c>
      <c r="D113" t="s">
        <v>602</v>
      </c>
      <c r="E113" t="s">
        <v>446</v>
      </c>
      <c r="F113" t="s">
        <v>441</v>
      </c>
      <c r="G113" t="s">
        <v>2312</v>
      </c>
    </row>
    <row r="114" spans="2:7" x14ac:dyDescent="0.25">
      <c r="B114" t="s">
        <v>2281</v>
      </c>
      <c r="C114" t="s">
        <v>654</v>
      </c>
      <c r="D114" t="s">
        <v>602</v>
      </c>
      <c r="E114" t="s">
        <v>451</v>
      </c>
      <c r="F114" t="s">
        <v>449</v>
      </c>
      <c r="G114" t="s">
        <v>2312</v>
      </c>
    </row>
    <row r="115" spans="2:7" x14ac:dyDescent="0.25">
      <c r="B115" t="s">
        <v>2282</v>
      </c>
      <c r="C115" t="s">
        <v>621</v>
      </c>
      <c r="D115" t="s">
        <v>602</v>
      </c>
      <c r="E115" t="s">
        <v>456</v>
      </c>
      <c r="F115" t="s">
        <v>454</v>
      </c>
      <c r="G115" t="s">
        <v>2312</v>
      </c>
    </row>
    <row r="116" spans="2:7" x14ac:dyDescent="0.25">
      <c r="B116" t="s">
        <v>2283</v>
      </c>
      <c r="C116" t="s">
        <v>36</v>
      </c>
      <c r="D116" t="s">
        <v>602</v>
      </c>
      <c r="E116" t="s">
        <v>461</v>
      </c>
      <c r="F116" t="s">
        <v>459</v>
      </c>
      <c r="G116" t="s">
        <v>2312</v>
      </c>
    </row>
    <row r="117" spans="2:7" x14ac:dyDescent="0.25">
      <c r="B117" t="s">
        <v>2284</v>
      </c>
      <c r="C117" t="s">
        <v>36</v>
      </c>
      <c r="D117" t="s">
        <v>602</v>
      </c>
      <c r="E117" t="s">
        <v>464</v>
      </c>
      <c r="F117" t="s">
        <v>459</v>
      </c>
      <c r="G117" t="s">
        <v>2312</v>
      </c>
    </row>
    <row r="118" spans="2:7" x14ac:dyDescent="0.25">
      <c r="B118" t="s">
        <v>2285</v>
      </c>
      <c r="C118" t="s">
        <v>36</v>
      </c>
      <c r="D118" t="s">
        <v>602</v>
      </c>
      <c r="E118" t="s">
        <v>467</v>
      </c>
      <c r="F118" t="s">
        <v>459</v>
      </c>
      <c r="G118" t="s">
        <v>2312</v>
      </c>
    </row>
    <row r="119" spans="2:7" x14ac:dyDescent="0.25">
      <c r="B119" t="s">
        <v>2286</v>
      </c>
      <c r="C119" t="s">
        <v>36</v>
      </c>
      <c r="D119" t="s">
        <v>602</v>
      </c>
      <c r="E119" t="s">
        <v>470</v>
      </c>
      <c r="F119" t="s">
        <v>459</v>
      </c>
      <c r="G119" t="s">
        <v>2312</v>
      </c>
    </row>
    <row r="120" spans="2:7" x14ac:dyDescent="0.25">
      <c r="B120" t="s">
        <v>2287</v>
      </c>
      <c r="C120" t="s">
        <v>612</v>
      </c>
      <c r="D120" t="s">
        <v>602</v>
      </c>
      <c r="E120" t="s">
        <v>475</v>
      </c>
      <c r="F120" t="s">
        <v>473</v>
      </c>
      <c r="G120" t="s">
        <v>2312</v>
      </c>
    </row>
    <row r="121" spans="2:7" x14ac:dyDescent="0.25">
      <c r="B121" t="s">
        <v>2288</v>
      </c>
      <c r="C121" t="s">
        <v>635</v>
      </c>
      <c r="D121" t="s">
        <v>602</v>
      </c>
      <c r="E121" t="s">
        <v>480</v>
      </c>
      <c r="F121" t="s">
        <v>478</v>
      </c>
      <c r="G121" t="s">
        <v>2312</v>
      </c>
    </row>
    <row r="122" spans="2:7" x14ac:dyDescent="0.25">
      <c r="B122" t="s">
        <v>2289</v>
      </c>
      <c r="C122" t="s">
        <v>635</v>
      </c>
      <c r="D122" t="s">
        <v>602</v>
      </c>
      <c r="E122" t="s">
        <v>483</v>
      </c>
      <c r="F122" t="s">
        <v>478</v>
      </c>
      <c r="G122" t="s">
        <v>2312</v>
      </c>
    </row>
    <row r="123" spans="2:7" x14ac:dyDescent="0.25">
      <c r="B123" t="s">
        <v>2290</v>
      </c>
      <c r="C123" t="s">
        <v>611</v>
      </c>
      <c r="D123" t="s">
        <v>602</v>
      </c>
      <c r="E123" t="s">
        <v>488</v>
      </c>
      <c r="F123" t="s">
        <v>486</v>
      </c>
      <c r="G123" t="s">
        <v>2312</v>
      </c>
    </row>
    <row r="124" spans="2:7" x14ac:dyDescent="0.25">
      <c r="B124" t="s">
        <v>2291</v>
      </c>
      <c r="C124" t="s">
        <v>494</v>
      </c>
      <c r="D124" t="s">
        <v>602</v>
      </c>
      <c r="E124" t="s">
        <v>493</v>
      </c>
      <c r="F124" t="s">
        <v>491</v>
      </c>
      <c r="G124" t="s">
        <v>2312</v>
      </c>
    </row>
    <row r="125" spans="2:7" x14ac:dyDescent="0.25">
      <c r="B125" t="s">
        <v>1966</v>
      </c>
      <c r="C125" t="s">
        <v>603</v>
      </c>
      <c r="D125" t="s">
        <v>602</v>
      </c>
      <c r="E125" t="s">
        <v>496</v>
      </c>
      <c r="F125" t="s">
        <v>496</v>
      </c>
      <c r="G125" t="s">
        <v>2312</v>
      </c>
    </row>
    <row r="126" spans="2:7" x14ac:dyDescent="0.25">
      <c r="B126" t="s">
        <v>1906</v>
      </c>
      <c r="C126" t="s">
        <v>603</v>
      </c>
      <c r="D126" t="s">
        <v>602</v>
      </c>
      <c r="E126" t="s">
        <v>502</v>
      </c>
      <c r="F126" t="s">
        <v>502</v>
      </c>
      <c r="G126" t="s">
        <v>2312</v>
      </c>
    </row>
    <row r="127" spans="2:7" x14ac:dyDescent="0.25">
      <c r="B127" t="s">
        <v>1975</v>
      </c>
      <c r="C127" t="s">
        <v>603</v>
      </c>
      <c r="D127" t="s">
        <v>602</v>
      </c>
      <c r="E127" t="s">
        <v>507</v>
      </c>
      <c r="F127" t="s">
        <v>507</v>
      </c>
      <c r="G127" t="s">
        <v>2312</v>
      </c>
    </row>
    <row r="128" spans="2:7" x14ac:dyDescent="0.25">
      <c r="B128" t="s">
        <v>1968</v>
      </c>
      <c r="C128" t="s">
        <v>603</v>
      </c>
      <c r="D128" t="s">
        <v>602</v>
      </c>
      <c r="E128" t="s">
        <v>512</v>
      </c>
      <c r="F128" t="s">
        <v>512</v>
      </c>
      <c r="G128" t="s">
        <v>2312</v>
      </c>
    </row>
    <row r="129" spans="2:7" x14ac:dyDescent="0.25">
      <c r="B129" t="s">
        <v>2138</v>
      </c>
      <c r="C129" t="s">
        <v>2138</v>
      </c>
      <c r="D129" t="s">
        <v>614</v>
      </c>
      <c r="G129" t="s">
        <v>2123</v>
      </c>
    </row>
    <row r="130" spans="2:7" x14ac:dyDescent="0.25">
      <c r="B130" t="s">
        <v>2139</v>
      </c>
      <c r="C130" t="s">
        <v>2140</v>
      </c>
      <c r="D130" t="s">
        <v>614</v>
      </c>
      <c r="G130" t="s">
        <v>2123</v>
      </c>
    </row>
    <row r="131" spans="2:7" x14ac:dyDescent="0.25">
      <c r="B131" t="s">
        <v>2141</v>
      </c>
      <c r="C131" t="s">
        <v>630</v>
      </c>
      <c r="D131" t="s">
        <v>614</v>
      </c>
      <c r="G131" t="s">
        <v>2123</v>
      </c>
    </row>
    <row r="132" spans="2:7" x14ac:dyDescent="0.25">
      <c r="B132" t="s">
        <v>2142</v>
      </c>
      <c r="C132" t="s">
        <v>2143</v>
      </c>
      <c r="D132" t="s">
        <v>614</v>
      </c>
      <c r="G132" t="s">
        <v>2123</v>
      </c>
    </row>
    <row r="133" spans="2:7" x14ac:dyDescent="0.25">
      <c r="B133" t="s">
        <v>2145</v>
      </c>
      <c r="C133" t="s">
        <v>2144</v>
      </c>
      <c r="D133" t="s">
        <v>614</v>
      </c>
      <c r="G133" t="s">
        <v>2123</v>
      </c>
    </row>
    <row r="134" spans="2:7" x14ac:dyDescent="0.25">
      <c r="B134" t="s">
        <v>2146</v>
      </c>
      <c r="C134" t="s">
        <v>2147</v>
      </c>
      <c r="D134" t="s">
        <v>614</v>
      </c>
      <c r="G134" t="s">
        <v>2123</v>
      </c>
    </row>
    <row r="135" spans="2:7" x14ac:dyDescent="0.25">
      <c r="B135" t="s">
        <v>2148</v>
      </c>
      <c r="C135" t="s">
        <v>658</v>
      </c>
      <c r="D135" t="s">
        <v>614</v>
      </c>
      <c r="G135" t="s">
        <v>2123</v>
      </c>
    </row>
    <row r="136" spans="2:7" x14ac:dyDescent="0.25">
      <c r="B136" t="s">
        <v>655</v>
      </c>
      <c r="C136" t="s">
        <v>655</v>
      </c>
      <c r="D136" t="s">
        <v>614</v>
      </c>
      <c r="G136" t="s">
        <v>2123</v>
      </c>
    </row>
    <row r="137" spans="2:7" x14ac:dyDescent="0.25">
      <c r="B137" t="s">
        <v>2149</v>
      </c>
      <c r="C137" t="s">
        <v>2150</v>
      </c>
      <c r="D137" t="s">
        <v>614</v>
      </c>
      <c r="G137" t="s">
        <v>2123</v>
      </c>
    </row>
    <row r="138" spans="2:7" x14ac:dyDescent="0.25">
      <c r="B138" t="s">
        <v>2151</v>
      </c>
      <c r="C138" t="s">
        <v>2152</v>
      </c>
      <c r="D138" t="s">
        <v>605</v>
      </c>
      <c r="G138" t="s">
        <v>2123</v>
      </c>
    </row>
    <row r="139" spans="2:7" x14ac:dyDescent="0.25">
      <c r="B139" t="s">
        <v>2153</v>
      </c>
      <c r="C139" t="s">
        <v>651</v>
      </c>
      <c r="D139" t="s">
        <v>614</v>
      </c>
      <c r="G139" t="s">
        <v>2123</v>
      </c>
    </row>
    <row r="140" spans="2:7" x14ac:dyDescent="0.25">
      <c r="B140" t="s">
        <v>2154</v>
      </c>
      <c r="C140" t="s">
        <v>2154</v>
      </c>
      <c r="D140" t="s">
        <v>614</v>
      </c>
      <c r="G140" t="s">
        <v>2123</v>
      </c>
    </row>
    <row r="141" spans="2:7" x14ac:dyDescent="0.25">
      <c r="B141" t="s">
        <v>2155</v>
      </c>
      <c r="C141" t="s">
        <v>2155</v>
      </c>
      <c r="D141" t="s">
        <v>614</v>
      </c>
      <c r="G141" t="s">
        <v>2123</v>
      </c>
    </row>
    <row r="142" spans="2:7" x14ac:dyDescent="0.25">
      <c r="B142" t="s">
        <v>2156</v>
      </c>
      <c r="C142" t="s">
        <v>2157</v>
      </c>
      <c r="D142" t="s">
        <v>614</v>
      </c>
      <c r="G142" t="s">
        <v>2123</v>
      </c>
    </row>
    <row r="143" spans="2:7" x14ac:dyDescent="0.25">
      <c r="B143" t="s">
        <v>2158</v>
      </c>
      <c r="C143" t="s">
        <v>2159</v>
      </c>
      <c r="D143" t="s">
        <v>614</v>
      </c>
      <c r="G143" t="s">
        <v>2123</v>
      </c>
    </row>
    <row r="144" spans="2:7" x14ac:dyDescent="0.25">
      <c r="B144" t="s">
        <v>652</v>
      </c>
      <c r="C144" t="s">
        <v>652</v>
      </c>
      <c r="D144" t="s">
        <v>614</v>
      </c>
      <c r="G144" t="s">
        <v>2123</v>
      </c>
    </row>
    <row r="145" spans="2:7" x14ac:dyDescent="0.25">
      <c r="B145" t="s">
        <v>2160</v>
      </c>
      <c r="C145" t="s">
        <v>654</v>
      </c>
      <c r="D145" t="s">
        <v>614</v>
      </c>
      <c r="G145" t="s">
        <v>2123</v>
      </c>
    </row>
    <row r="146" spans="2:7" x14ac:dyDescent="0.25">
      <c r="B146" t="s">
        <v>2161</v>
      </c>
      <c r="C146" t="s">
        <v>2162</v>
      </c>
      <c r="D146" t="s">
        <v>614</v>
      </c>
      <c r="G146" t="s">
        <v>2123</v>
      </c>
    </row>
    <row r="147" spans="2:7" x14ac:dyDescent="0.25">
      <c r="B147" t="s">
        <v>656</v>
      </c>
      <c r="C147" t="s">
        <v>656</v>
      </c>
      <c r="D147" t="s">
        <v>614</v>
      </c>
      <c r="G147" t="s">
        <v>2123</v>
      </c>
    </row>
    <row r="148" spans="2:7" x14ac:dyDescent="0.25">
      <c r="B148" t="s">
        <v>711</v>
      </c>
      <c r="C148" t="s">
        <v>117</v>
      </c>
      <c r="D148" t="s">
        <v>602</v>
      </c>
      <c r="E148" t="s">
        <v>712</v>
      </c>
      <c r="F148" t="s">
        <v>114</v>
      </c>
      <c r="G148" t="s">
        <v>2314</v>
      </c>
    </row>
    <row r="149" spans="2:7" x14ac:dyDescent="0.25">
      <c r="B149" t="s">
        <v>1352</v>
      </c>
      <c r="C149" t="s">
        <v>132</v>
      </c>
      <c r="D149" t="s">
        <v>602</v>
      </c>
      <c r="E149" t="s">
        <v>1351</v>
      </c>
      <c r="F149" t="s">
        <v>129</v>
      </c>
      <c r="G149" t="s">
        <v>2314</v>
      </c>
    </row>
    <row r="150" spans="2:7" x14ac:dyDescent="0.25">
      <c r="B150" t="s">
        <v>935</v>
      </c>
      <c r="C150" t="s">
        <v>636</v>
      </c>
      <c r="D150" t="s">
        <v>602</v>
      </c>
      <c r="E150" t="s">
        <v>1163</v>
      </c>
      <c r="F150" t="s">
        <v>436</v>
      </c>
      <c r="G150" t="s">
        <v>2314</v>
      </c>
    </row>
    <row r="151" spans="2:7" x14ac:dyDescent="0.25">
      <c r="B151" t="s">
        <v>1052</v>
      </c>
      <c r="C151" t="s">
        <v>2318</v>
      </c>
      <c r="D151" t="s">
        <v>602</v>
      </c>
      <c r="E151" t="s">
        <v>1054</v>
      </c>
      <c r="F151" t="s">
        <v>141</v>
      </c>
      <c r="G151" t="s">
        <v>2314</v>
      </c>
    </row>
    <row r="152" spans="2:7" x14ac:dyDescent="0.25">
      <c r="B152" t="s">
        <v>965</v>
      </c>
      <c r="C152" t="s">
        <v>626</v>
      </c>
      <c r="D152" t="s">
        <v>602</v>
      </c>
      <c r="E152" t="s">
        <v>966</v>
      </c>
      <c r="F152" t="s">
        <v>183</v>
      </c>
      <c r="G152" t="s">
        <v>2314</v>
      </c>
    </row>
    <row r="153" spans="2:7" x14ac:dyDescent="0.25">
      <c r="B153" t="s">
        <v>1112</v>
      </c>
      <c r="C153" t="s">
        <v>638</v>
      </c>
      <c r="D153" t="s">
        <v>602</v>
      </c>
      <c r="E153" t="s">
        <v>1113</v>
      </c>
      <c r="F153" t="s">
        <v>421</v>
      </c>
      <c r="G153" t="s">
        <v>2314</v>
      </c>
    </row>
    <row r="154" spans="2:7" x14ac:dyDescent="0.25">
      <c r="B154" t="s">
        <v>932</v>
      </c>
      <c r="C154" t="s">
        <v>603</v>
      </c>
      <c r="D154" t="s">
        <v>602</v>
      </c>
      <c r="E154" t="s">
        <v>934</v>
      </c>
      <c r="F154" t="s">
        <v>934</v>
      </c>
      <c r="G154" t="s">
        <v>2314</v>
      </c>
    </row>
    <row r="155" spans="2:7" x14ac:dyDescent="0.25">
      <c r="B155" t="s">
        <v>1057</v>
      </c>
      <c r="C155" t="s">
        <v>640</v>
      </c>
      <c r="D155" t="s">
        <v>602</v>
      </c>
      <c r="E155" t="s">
        <v>1058</v>
      </c>
      <c r="F155" t="s">
        <v>242</v>
      </c>
      <c r="G155" t="s">
        <v>2314</v>
      </c>
    </row>
    <row r="156" spans="2:7" x14ac:dyDescent="0.25">
      <c r="B156" t="s">
        <v>1055</v>
      </c>
      <c r="C156" t="s">
        <v>625</v>
      </c>
      <c r="D156" t="s">
        <v>602</v>
      </c>
      <c r="E156" t="s">
        <v>1056</v>
      </c>
      <c r="F156" t="s">
        <v>166</v>
      </c>
      <c r="G156" t="s">
        <v>2314</v>
      </c>
    </row>
    <row r="157" spans="2:7" x14ac:dyDescent="0.25">
      <c r="B157" t="s">
        <v>709</v>
      </c>
      <c r="C157" t="s">
        <v>603</v>
      </c>
      <c r="D157" t="s">
        <v>602</v>
      </c>
      <c r="E157" t="s">
        <v>710</v>
      </c>
      <c r="F157" t="s">
        <v>496</v>
      </c>
      <c r="G157" t="s">
        <v>2314</v>
      </c>
    </row>
    <row r="158" spans="2:7" x14ac:dyDescent="0.25">
      <c r="B158" t="s">
        <v>1121</v>
      </c>
      <c r="C158" t="s">
        <v>627</v>
      </c>
      <c r="D158" t="s">
        <v>602</v>
      </c>
      <c r="E158" t="s">
        <v>1122</v>
      </c>
      <c r="F158" t="s">
        <v>216</v>
      </c>
      <c r="G158" t="s">
        <v>2314</v>
      </c>
    </row>
    <row r="159" spans="2:7" x14ac:dyDescent="0.25">
      <c r="B159" t="s">
        <v>953</v>
      </c>
      <c r="C159" t="s">
        <v>629</v>
      </c>
      <c r="D159" t="s">
        <v>602</v>
      </c>
      <c r="E159" t="s">
        <v>954</v>
      </c>
      <c r="F159" t="s">
        <v>202</v>
      </c>
      <c r="G159" t="s">
        <v>2314</v>
      </c>
    </row>
    <row r="160" spans="2:7" x14ac:dyDescent="0.25">
      <c r="B160" t="s">
        <v>718</v>
      </c>
      <c r="C160" t="s">
        <v>603</v>
      </c>
      <c r="D160" t="s">
        <v>602</v>
      </c>
      <c r="E160" t="s">
        <v>1188</v>
      </c>
      <c r="F160" t="s">
        <v>512</v>
      </c>
      <c r="G160" t="s">
        <v>2314</v>
      </c>
    </row>
    <row r="161" spans="2:7" x14ac:dyDescent="0.25">
      <c r="B161" t="s">
        <v>772</v>
      </c>
      <c r="C161" t="s">
        <v>603</v>
      </c>
      <c r="D161" t="s">
        <v>602</v>
      </c>
      <c r="E161" t="s">
        <v>773</v>
      </c>
      <c r="F161" t="s">
        <v>507</v>
      </c>
      <c r="G161" t="s">
        <v>2314</v>
      </c>
    </row>
    <row r="162" spans="2:7" x14ac:dyDescent="0.25">
      <c r="B162" t="s">
        <v>944</v>
      </c>
      <c r="C162" t="s">
        <v>603</v>
      </c>
      <c r="D162" t="s">
        <v>602</v>
      </c>
      <c r="E162" t="s">
        <v>945</v>
      </c>
      <c r="F162" t="s">
        <v>945</v>
      </c>
      <c r="G162" t="s">
        <v>2314</v>
      </c>
    </row>
    <row r="163" spans="2:7" x14ac:dyDescent="0.25">
      <c r="B163" t="s">
        <v>726</v>
      </c>
      <c r="C163" t="s">
        <v>36</v>
      </c>
      <c r="D163" t="s">
        <v>602</v>
      </c>
      <c r="E163" t="s">
        <v>727</v>
      </c>
      <c r="F163" t="s">
        <v>330</v>
      </c>
      <c r="G163" t="s">
        <v>2314</v>
      </c>
    </row>
    <row r="164" spans="2:7" x14ac:dyDescent="0.25">
      <c r="B164" t="s">
        <v>713</v>
      </c>
      <c r="C164" t="s">
        <v>621</v>
      </c>
      <c r="D164" t="s">
        <v>602</v>
      </c>
      <c r="E164" t="s">
        <v>715</v>
      </c>
      <c r="F164" t="s">
        <v>454</v>
      </c>
      <c r="G164" t="s">
        <v>2314</v>
      </c>
    </row>
    <row r="165" spans="2:7" x14ac:dyDescent="0.25">
      <c r="B165" t="s">
        <v>1135</v>
      </c>
      <c r="C165" t="s">
        <v>648</v>
      </c>
      <c r="D165" t="s">
        <v>602</v>
      </c>
      <c r="E165" t="s">
        <v>1136</v>
      </c>
      <c r="F165" t="s">
        <v>374</v>
      </c>
      <c r="G165" t="s">
        <v>2314</v>
      </c>
    </row>
    <row r="166" spans="2:7" x14ac:dyDescent="0.25">
      <c r="B166" t="s">
        <v>936</v>
      </c>
      <c r="C166" t="s">
        <v>937</v>
      </c>
      <c r="D166" t="s">
        <v>602</v>
      </c>
      <c r="E166" t="s">
        <v>938</v>
      </c>
      <c r="G166" t="s">
        <v>2315</v>
      </c>
    </row>
    <row r="167" spans="2:7" x14ac:dyDescent="0.25">
      <c r="B167" t="s">
        <v>1607</v>
      </c>
      <c r="C167" t="s">
        <v>94</v>
      </c>
      <c r="D167" t="s">
        <v>602</v>
      </c>
      <c r="E167" t="s">
        <v>873</v>
      </c>
      <c r="G167" t="s">
        <v>2315</v>
      </c>
    </row>
    <row r="168" spans="2:7" x14ac:dyDescent="0.25">
      <c r="B168" t="s">
        <v>1628</v>
      </c>
      <c r="C168" t="s">
        <v>94</v>
      </c>
      <c r="D168" t="s">
        <v>602</v>
      </c>
      <c r="E168" t="s">
        <v>1585</v>
      </c>
      <c r="G168" t="s">
        <v>2315</v>
      </c>
    </row>
    <row r="169" spans="2:7" x14ac:dyDescent="0.25">
      <c r="B169" t="s">
        <v>1062</v>
      </c>
      <c r="C169" t="s">
        <v>633</v>
      </c>
      <c r="D169" t="s">
        <v>602</v>
      </c>
      <c r="E169" t="s">
        <v>1063</v>
      </c>
      <c r="G169" t="s">
        <v>2315</v>
      </c>
    </row>
    <row r="170" spans="2:7" x14ac:dyDescent="0.25">
      <c r="B170" t="s">
        <v>731</v>
      </c>
      <c r="C170" t="s">
        <v>732</v>
      </c>
      <c r="D170" t="s">
        <v>602</v>
      </c>
      <c r="E170" t="s">
        <v>733</v>
      </c>
      <c r="G170" t="s">
        <v>2315</v>
      </c>
    </row>
    <row r="171" spans="2:7" x14ac:dyDescent="0.25">
      <c r="B171" t="s">
        <v>1334</v>
      </c>
      <c r="C171" t="s">
        <v>937</v>
      </c>
      <c r="D171" t="s">
        <v>602</v>
      </c>
      <c r="E171" t="s">
        <v>1335</v>
      </c>
      <c r="G171" t="s">
        <v>2315</v>
      </c>
    </row>
    <row r="172" spans="2:7" x14ac:dyDescent="0.25">
      <c r="B172" t="s">
        <v>683</v>
      </c>
      <c r="C172" t="s">
        <v>619</v>
      </c>
      <c r="D172" t="s">
        <v>602</v>
      </c>
      <c r="E172" t="s">
        <v>684</v>
      </c>
      <c r="G172" t="s">
        <v>2315</v>
      </c>
    </row>
    <row r="173" spans="2:7" x14ac:dyDescent="0.25">
      <c r="B173" t="s">
        <v>1336</v>
      </c>
      <c r="C173" t="s">
        <v>1337</v>
      </c>
      <c r="D173" t="s">
        <v>602</v>
      </c>
      <c r="E173" t="s">
        <v>1338</v>
      </c>
      <c r="G173" t="s">
        <v>2315</v>
      </c>
    </row>
    <row r="174" spans="2:7" x14ac:dyDescent="0.25">
      <c r="B174" t="s">
        <v>1597</v>
      </c>
      <c r="C174" t="s">
        <v>197</v>
      </c>
      <c r="D174" t="s">
        <v>602</v>
      </c>
      <c r="E174" t="s">
        <v>1172</v>
      </c>
      <c r="G174" t="s">
        <v>2315</v>
      </c>
    </row>
    <row r="175" spans="2:7" x14ac:dyDescent="0.25">
      <c r="B175" t="s">
        <v>874</v>
      </c>
      <c r="C175" t="s">
        <v>94</v>
      </c>
      <c r="D175" t="s">
        <v>602</v>
      </c>
      <c r="E175" t="s">
        <v>1596</v>
      </c>
      <c r="G175" t="s">
        <v>2315</v>
      </c>
    </row>
    <row r="176" spans="2:7" x14ac:dyDescent="0.25">
      <c r="B176" t="s">
        <v>881</v>
      </c>
      <c r="C176" t="s">
        <v>619</v>
      </c>
      <c r="D176" t="s">
        <v>602</v>
      </c>
      <c r="E176" t="s">
        <v>882</v>
      </c>
      <c r="G176" t="s">
        <v>2315</v>
      </c>
    </row>
    <row r="177" spans="2:7" x14ac:dyDescent="0.25">
      <c r="B177" t="s">
        <v>955</v>
      </c>
      <c r="C177" t="s">
        <v>937</v>
      </c>
      <c r="D177" t="s">
        <v>602</v>
      </c>
      <c r="E177" t="s">
        <v>956</v>
      </c>
      <c r="G177" t="s">
        <v>2315</v>
      </c>
    </row>
    <row r="178" spans="2:7" x14ac:dyDescent="0.25">
      <c r="B178" t="s">
        <v>1631</v>
      </c>
      <c r="C178" t="s">
        <v>1419</v>
      </c>
      <c r="D178" t="s">
        <v>602</v>
      </c>
      <c r="E178" t="s">
        <v>1588</v>
      </c>
      <c r="G178" t="s">
        <v>2315</v>
      </c>
    </row>
    <row r="179" spans="2:7" x14ac:dyDescent="0.25">
      <c r="B179" t="s">
        <v>951</v>
      </c>
      <c r="C179" t="s">
        <v>930</v>
      </c>
      <c r="D179" t="s">
        <v>602</v>
      </c>
      <c r="E179" t="s">
        <v>952</v>
      </c>
      <c r="G179" t="s">
        <v>2315</v>
      </c>
    </row>
    <row r="180" spans="2:7" x14ac:dyDescent="0.25">
      <c r="B180" t="s">
        <v>1267</v>
      </c>
      <c r="C180" t="s">
        <v>226</v>
      </c>
      <c r="D180" t="s">
        <v>602</v>
      </c>
      <c r="E180" t="s">
        <v>1268</v>
      </c>
      <c r="G180" t="s">
        <v>2315</v>
      </c>
    </row>
    <row r="181" spans="2:7" x14ac:dyDescent="0.25">
      <c r="B181" t="s">
        <v>767</v>
      </c>
      <c r="C181" t="s">
        <v>649</v>
      </c>
      <c r="D181" t="s">
        <v>602</v>
      </c>
      <c r="E181" t="s">
        <v>768</v>
      </c>
      <c r="G181" t="s">
        <v>2315</v>
      </c>
    </row>
    <row r="182" spans="2:7" x14ac:dyDescent="0.25">
      <c r="B182" t="s">
        <v>877</v>
      </c>
      <c r="C182" t="s">
        <v>615</v>
      </c>
      <c r="D182" t="s">
        <v>602</v>
      </c>
      <c r="E182" t="s">
        <v>878</v>
      </c>
      <c r="G182" t="s">
        <v>2315</v>
      </c>
    </row>
    <row r="183" spans="2:7" x14ac:dyDescent="0.25">
      <c r="B183" t="s">
        <v>1602</v>
      </c>
      <c r="C183" t="s">
        <v>42</v>
      </c>
      <c r="D183" t="s">
        <v>602</v>
      </c>
      <c r="E183" t="s">
        <v>747</v>
      </c>
      <c r="G183" t="s">
        <v>2315</v>
      </c>
    </row>
    <row r="184" spans="2:7" x14ac:dyDescent="0.25">
      <c r="B184" t="s">
        <v>1275</v>
      </c>
      <c r="C184" t="s">
        <v>416</v>
      </c>
      <c r="D184" t="s">
        <v>602</v>
      </c>
      <c r="E184" t="s">
        <v>1276</v>
      </c>
      <c r="G184" t="s">
        <v>2315</v>
      </c>
    </row>
    <row r="185" spans="2:7" x14ac:dyDescent="0.25">
      <c r="B185" t="s">
        <v>1045</v>
      </c>
      <c r="C185" t="s">
        <v>633</v>
      </c>
      <c r="D185" t="s">
        <v>602</v>
      </c>
      <c r="E185" t="s">
        <v>1046</v>
      </c>
      <c r="G185" t="s">
        <v>2315</v>
      </c>
    </row>
    <row r="186" spans="2:7" x14ac:dyDescent="0.25">
      <c r="B186" t="s">
        <v>1310</v>
      </c>
      <c r="C186" t="s">
        <v>1144</v>
      </c>
      <c r="D186" t="s">
        <v>602</v>
      </c>
      <c r="E186" t="s">
        <v>1311</v>
      </c>
      <c r="G186" t="s">
        <v>2315</v>
      </c>
    </row>
    <row r="187" spans="2:7" x14ac:dyDescent="0.25">
      <c r="B187" t="s">
        <v>1269</v>
      </c>
      <c r="C187" t="s">
        <v>226</v>
      </c>
      <c r="D187" t="s">
        <v>602</v>
      </c>
      <c r="E187" t="s">
        <v>1270</v>
      </c>
      <c r="G187" t="s">
        <v>2315</v>
      </c>
    </row>
    <row r="188" spans="2:7" x14ac:dyDescent="0.25">
      <c r="B188" t="s">
        <v>1151</v>
      </c>
      <c r="C188" t="s">
        <v>273</v>
      </c>
      <c r="D188" t="s">
        <v>602</v>
      </c>
      <c r="E188" t="s">
        <v>1152</v>
      </c>
      <c r="G188" t="s">
        <v>2315</v>
      </c>
    </row>
    <row r="189" spans="2:7" x14ac:dyDescent="0.25">
      <c r="B189" t="s">
        <v>1238</v>
      </c>
      <c r="C189" t="s">
        <v>648</v>
      </c>
      <c r="D189" t="s">
        <v>602</v>
      </c>
      <c r="E189" t="s">
        <v>1239</v>
      </c>
      <c r="G189" t="s">
        <v>2315</v>
      </c>
    </row>
    <row r="190" spans="2:7" x14ac:dyDescent="0.25">
      <c r="B190" t="s">
        <v>675</v>
      </c>
      <c r="C190" t="s">
        <v>642</v>
      </c>
      <c r="D190" t="s">
        <v>602</v>
      </c>
      <c r="E190" t="s">
        <v>1594</v>
      </c>
      <c r="G190" t="s">
        <v>2315</v>
      </c>
    </row>
    <row r="191" spans="2:7" x14ac:dyDescent="0.25">
      <c r="B191" t="s">
        <v>1633</v>
      </c>
      <c r="C191" t="s">
        <v>957</v>
      </c>
      <c r="D191" t="s">
        <v>602</v>
      </c>
      <c r="E191" t="s">
        <v>1590</v>
      </c>
      <c r="G191" t="s">
        <v>2315</v>
      </c>
    </row>
    <row r="192" spans="2:7" x14ac:dyDescent="0.25">
      <c r="B192" t="s">
        <v>662</v>
      </c>
      <c r="C192" t="s">
        <v>624</v>
      </c>
      <c r="D192" t="s">
        <v>602</v>
      </c>
      <c r="E192" t="s">
        <v>663</v>
      </c>
      <c r="G192" t="s">
        <v>2315</v>
      </c>
    </row>
    <row r="193" spans="2:7" x14ac:dyDescent="0.25">
      <c r="B193" t="s">
        <v>879</v>
      </c>
      <c r="C193" t="s">
        <v>117</v>
      </c>
      <c r="D193" t="s">
        <v>602</v>
      </c>
      <c r="E193" t="s">
        <v>880</v>
      </c>
      <c r="G193" t="s">
        <v>2315</v>
      </c>
    </row>
    <row r="194" spans="2:7" x14ac:dyDescent="0.25">
      <c r="B194" t="s">
        <v>862</v>
      </c>
      <c r="C194" t="s">
        <v>117</v>
      </c>
      <c r="D194" t="s">
        <v>602</v>
      </c>
      <c r="E194" t="s">
        <v>863</v>
      </c>
      <c r="G194" t="s">
        <v>2315</v>
      </c>
    </row>
    <row r="195" spans="2:7" x14ac:dyDescent="0.25">
      <c r="B195" t="s">
        <v>1349</v>
      </c>
      <c r="C195" t="s">
        <v>937</v>
      </c>
      <c r="D195" t="s">
        <v>602</v>
      </c>
      <c r="E195" t="s">
        <v>1350</v>
      </c>
      <c r="G195" t="s">
        <v>2315</v>
      </c>
    </row>
    <row r="196" spans="2:7" x14ac:dyDescent="0.25">
      <c r="B196" t="s">
        <v>1619</v>
      </c>
      <c r="C196" t="s">
        <v>619</v>
      </c>
      <c r="D196" t="s">
        <v>602</v>
      </c>
      <c r="E196" t="s">
        <v>1576</v>
      </c>
      <c r="G196" t="s">
        <v>2315</v>
      </c>
    </row>
    <row r="197" spans="2:7" x14ac:dyDescent="0.25">
      <c r="B197" t="s">
        <v>1160</v>
      </c>
      <c r="C197" t="s">
        <v>1161</v>
      </c>
      <c r="D197" t="s">
        <v>602</v>
      </c>
      <c r="E197" t="s">
        <v>1162</v>
      </c>
      <c r="G197" t="s">
        <v>2315</v>
      </c>
    </row>
    <row r="198" spans="2:7" x14ac:dyDescent="0.25">
      <c r="B198" t="s">
        <v>1093</v>
      </c>
      <c r="C198" t="s">
        <v>205</v>
      </c>
      <c r="D198" t="s">
        <v>602</v>
      </c>
      <c r="E198" t="s">
        <v>1094</v>
      </c>
      <c r="G198" t="s">
        <v>2315</v>
      </c>
    </row>
    <row r="199" spans="2:7" x14ac:dyDescent="0.25">
      <c r="B199" t="s">
        <v>671</v>
      </c>
      <c r="C199" t="s">
        <v>616</v>
      </c>
      <c r="D199" t="s">
        <v>602</v>
      </c>
      <c r="E199" t="s">
        <v>672</v>
      </c>
      <c r="G199" t="s">
        <v>2315</v>
      </c>
    </row>
    <row r="200" spans="2:7" x14ac:dyDescent="0.25">
      <c r="B200" t="s">
        <v>883</v>
      </c>
      <c r="C200" t="s">
        <v>178</v>
      </c>
      <c r="D200" t="s">
        <v>602</v>
      </c>
      <c r="E200" t="s">
        <v>884</v>
      </c>
      <c r="G200" t="s">
        <v>2315</v>
      </c>
    </row>
    <row r="201" spans="2:7" x14ac:dyDescent="0.25">
      <c r="B201" t="s">
        <v>907</v>
      </c>
      <c r="C201" t="s">
        <v>117</v>
      </c>
      <c r="D201" t="s">
        <v>602</v>
      </c>
      <c r="E201" t="s">
        <v>908</v>
      </c>
      <c r="G201" t="s">
        <v>2315</v>
      </c>
    </row>
    <row r="202" spans="2:7" x14ac:dyDescent="0.25">
      <c r="B202" t="s">
        <v>871</v>
      </c>
      <c r="C202" t="s">
        <v>117</v>
      </c>
      <c r="D202" t="s">
        <v>602</v>
      </c>
      <c r="E202" t="s">
        <v>872</v>
      </c>
      <c r="G202" t="s">
        <v>2315</v>
      </c>
    </row>
    <row r="203" spans="2:7" x14ac:dyDescent="0.25">
      <c r="B203" t="s">
        <v>666</v>
      </c>
      <c r="C203" t="s">
        <v>667</v>
      </c>
      <c r="D203" t="s">
        <v>602</v>
      </c>
      <c r="E203" t="s">
        <v>668</v>
      </c>
      <c r="G203" t="s">
        <v>2315</v>
      </c>
    </row>
    <row r="204" spans="2:7" x14ac:dyDescent="0.25">
      <c r="B204" t="s">
        <v>1009</v>
      </c>
      <c r="C204" t="s">
        <v>1010</v>
      </c>
      <c r="D204" t="s">
        <v>602</v>
      </c>
      <c r="E204" t="s">
        <v>1011</v>
      </c>
      <c r="G204" t="s">
        <v>2315</v>
      </c>
    </row>
    <row r="205" spans="2:7" x14ac:dyDescent="0.25">
      <c r="B205" t="s">
        <v>1353</v>
      </c>
      <c r="C205" t="s">
        <v>1010</v>
      </c>
      <c r="D205" t="s">
        <v>602</v>
      </c>
      <c r="E205" t="s">
        <v>1354</v>
      </c>
      <c r="G205" t="s">
        <v>2315</v>
      </c>
    </row>
    <row r="206" spans="2:7" x14ac:dyDescent="0.25">
      <c r="B206" t="s">
        <v>1229</v>
      </c>
      <c r="C206" t="s">
        <v>416</v>
      </c>
      <c r="D206" t="s">
        <v>602</v>
      </c>
      <c r="E206" t="s">
        <v>1448</v>
      </c>
      <c r="G206" t="s">
        <v>2315</v>
      </c>
    </row>
    <row r="207" spans="2:7" x14ac:dyDescent="0.25">
      <c r="B207" t="s">
        <v>821</v>
      </c>
      <c r="C207" t="s">
        <v>820</v>
      </c>
      <c r="D207" t="s">
        <v>602</v>
      </c>
      <c r="E207" t="s">
        <v>822</v>
      </c>
      <c r="G207" t="s">
        <v>2315</v>
      </c>
    </row>
    <row r="208" spans="2:7" x14ac:dyDescent="0.25">
      <c r="B208" t="s">
        <v>721</v>
      </c>
      <c r="C208" t="s">
        <v>722</v>
      </c>
      <c r="D208" t="s">
        <v>602</v>
      </c>
      <c r="E208" t="s">
        <v>723</v>
      </c>
      <c r="G208" t="s">
        <v>2315</v>
      </c>
    </row>
    <row r="209" spans="2:7" x14ac:dyDescent="0.25">
      <c r="B209" t="s">
        <v>673</v>
      </c>
      <c r="C209" t="s">
        <v>36</v>
      </c>
      <c r="D209" t="s">
        <v>602</v>
      </c>
      <c r="E209" t="s">
        <v>674</v>
      </c>
      <c r="G209" t="s">
        <v>2315</v>
      </c>
    </row>
    <row r="210" spans="2:7" x14ac:dyDescent="0.25">
      <c r="B210" t="s">
        <v>1297</v>
      </c>
      <c r="C210" t="s">
        <v>434</v>
      </c>
      <c r="D210" t="s">
        <v>602</v>
      </c>
      <c r="E210" t="s">
        <v>1298</v>
      </c>
      <c r="G210" t="s">
        <v>2315</v>
      </c>
    </row>
    <row r="211" spans="2:7" x14ac:dyDescent="0.25">
      <c r="B211" t="s">
        <v>1295</v>
      </c>
      <c r="C211" t="s">
        <v>817</v>
      </c>
      <c r="D211" t="s">
        <v>602</v>
      </c>
      <c r="E211" t="s">
        <v>1296</v>
      </c>
      <c r="G211" t="s">
        <v>2315</v>
      </c>
    </row>
    <row r="212" spans="2:7" x14ac:dyDescent="0.25">
      <c r="B212" t="s">
        <v>1091</v>
      </c>
      <c r="C212" t="s">
        <v>628</v>
      </c>
      <c r="D212" t="s">
        <v>602</v>
      </c>
      <c r="E212" t="s">
        <v>1166</v>
      </c>
      <c r="G212" t="s">
        <v>2315</v>
      </c>
    </row>
    <row r="213" spans="2:7" x14ac:dyDescent="0.25">
      <c r="B213" t="s">
        <v>1293</v>
      </c>
      <c r="C213" t="s">
        <v>434</v>
      </c>
      <c r="D213" t="s">
        <v>602</v>
      </c>
      <c r="E213" t="s">
        <v>1294</v>
      </c>
      <c r="G213" t="s">
        <v>2315</v>
      </c>
    </row>
    <row r="214" spans="2:7" x14ac:dyDescent="0.25">
      <c r="B214" t="s">
        <v>1092</v>
      </c>
      <c r="C214" t="s">
        <v>308</v>
      </c>
      <c r="D214" t="s">
        <v>602</v>
      </c>
      <c r="E214" t="s">
        <v>1153</v>
      </c>
      <c r="G214" t="s">
        <v>2315</v>
      </c>
    </row>
    <row r="215" spans="2:7" x14ac:dyDescent="0.25">
      <c r="B215" t="s">
        <v>1123</v>
      </c>
      <c r="C215" t="s">
        <v>228</v>
      </c>
      <c r="D215" t="s">
        <v>602</v>
      </c>
      <c r="E215" t="s">
        <v>1124</v>
      </c>
      <c r="G215" t="s">
        <v>2315</v>
      </c>
    </row>
    <row r="216" spans="2:7" x14ac:dyDescent="0.25">
      <c r="B216" t="s">
        <v>1616</v>
      </c>
      <c r="C216" t="s">
        <v>1111</v>
      </c>
      <c r="D216" t="s">
        <v>602</v>
      </c>
      <c r="E216" t="s">
        <v>1572</v>
      </c>
      <c r="G216" t="s">
        <v>2315</v>
      </c>
    </row>
    <row r="217" spans="2:7" x14ac:dyDescent="0.25">
      <c r="B217" t="s">
        <v>1626</v>
      </c>
      <c r="C217" t="s">
        <v>117</v>
      </c>
      <c r="D217" t="s">
        <v>602</v>
      </c>
      <c r="E217" t="s">
        <v>1583</v>
      </c>
      <c r="G217" t="s">
        <v>2315</v>
      </c>
    </row>
    <row r="218" spans="2:7" x14ac:dyDescent="0.25">
      <c r="B218" t="s">
        <v>694</v>
      </c>
      <c r="C218" t="s">
        <v>615</v>
      </c>
      <c r="D218" t="s">
        <v>602</v>
      </c>
      <c r="E218" t="s">
        <v>695</v>
      </c>
      <c r="G218" t="s">
        <v>2315</v>
      </c>
    </row>
    <row r="219" spans="2:7" x14ac:dyDescent="0.25">
      <c r="B219" t="s">
        <v>1080</v>
      </c>
      <c r="C219" t="s">
        <v>633</v>
      </c>
      <c r="D219" t="s">
        <v>602</v>
      </c>
      <c r="E219" t="s">
        <v>1081</v>
      </c>
      <c r="G219" t="s">
        <v>2315</v>
      </c>
    </row>
    <row r="220" spans="2:7" x14ac:dyDescent="0.25">
      <c r="B220" t="s">
        <v>724</v>
      </c>
      <c r="C220" t="s">
        <v>17</v>
      </c>
      <c r="D220" t="s">
        <v>602</v>
      </c>
      <c r="E220" t="s">
        <v>725</v>
      </c>
      <c r="G220" t="s">
        <v>2315</v>
      </c>
    </row>
    <row r="221" spans="2:7" x14ac:dyDescent="0.25">
      <c r="B221" t="s">
        <v>1078</v>
      </c>
      <c r="C221" t="s">
        <v>633</v>
      </c>
      <c r="D221" t="s">
        <v>602</v>
      </c>
      <c r="E221" t="s">
        <v>1079</v>
      </c>
      <c r="G221" t="s">
        <v>2315</v>
      </c>
    </row>
    <row r="222" spans="2:7" x14ac:dyDescent="0.25">
      <c r="B222" t="s">
        <v>1614</v>
      </c>
      <c r="C222" t="s">
        <v>70</v>
      </c>
      <c r="D222" t="s">
        <v>602</v>
      </c>
      <c r="E222" t="s">
        <v>868</v>
      </c>
      <c r="G222" t="s">
        <v>2315</v>
      </c>
    </row>
    <row r="223" spans="2:7" x14ac:dyDescent="0.25">
      <c r="B223" t="s">
        <v>1007</v>
      </c>
      <c r="C223" t="s">
        <v>134</v>
      </c>
      <c r="D223" t="s">
        <v>602</v>
      </c>
      <c r="E223" t="s">
        <v>1008</v>
      </c>
      <c r="G223" t="s">
        <v>2315</v>
      </c>
    </row>
    <row r="224" spans="2:7" x14ac:dyDescent="0.25">
      <c r="B224" t="s">
        <v>911</v>
      </c>
      <c r="C224" t="s">
        <v>615</v>
      </c>
      <c r="D224" t="s">
        <v>602</v>
      </c>
      <c r="E224" t="s">
        <v>912</v>
      </c>
      <c r="G224" t="s">
        <v>2315</v>
      </c>
    </row>
    <row r="225" spans="2:7" x14ac:dyDescent="0.25">
      <c r="B225" t="s">
        <v>664</v>
      </c>
      <c r="C225" t="s">
        <v>623</v>
      </c>
      <c r="D225" t="s">
        <v>602</v>
      </c>
      <c r="E225" t="s">
        <v>665</v>
      </c>
      <c r="G225" t="s">
        <v>2315</v>
      </c>
    </row>
    <row r="226" spans="2:7" x14ac:dyDescent="0.25">
      <c r="B226" t="s">
        <v>1624</v>
      </c>
      <c r="C226" t="s">
        <v>36</v>
      </c>
      <c r="D226" t="s">
        <v>602</v>
      </c>
      <c r="E226" t="s">
        <v>1581</v>
      </c>
      <c r="G226" t="s">
        <v>2315</v>
      </c>
    </row>
    <row r="227" spans="2:7" x14ac:dyDescent="0.25">
      <c r="B227" t="s">
        <v>1627</v>
      </c>
      <c r="C227" t="s">
        <v>640</v>
      </c>
      <c r="D227" t="s">
        <v>602</v>
      </c>
      <c r="E227" t="s">
        <v>1584</v>
      </c>
      <c r="G227" t="s">
        <v>2315</v>
      </c>
    </row>
    <row r="228" spans="2:7" x14ac:dyDescent="0.25">
      <c r="B228" t="s">
        <v>1605</v>
      </c>
      <c r="C228" t="s">
        <v>677</v>
      </c>
      <c r="D228" t="s">
        <v>602</v>
      </c>
      <c r="E228" t="s">
        <v>1567</v>
      </c>
      <c r="G228" t="s">
        <v>2315</v>
      </c>
    </row>
    <row r="229" spans="2:7" x14ac:dyDescent="0.25">
      <c r="B229" t="s">
        <v>819</v>
      </c>
      <c r="C229" t="s">
        <v>820</v>
      </c>
      <c r="D229" t="s">
        <v>602</v>
      </c>
      <c r="E229" t="s">
        <v>1577</v>
      </c>
      <c r="G229" t="s">
        <v>2315</v>
      </c>
    </row>
    <row r="230" spans="2:7" x14ac:dyDescent="0.25">
      <c r="B230" t="s">
        <v>757</v>
      </c>
      <c r="C230" t="s">
        <v>42</v>
      </c>
      <c r="D230" t="s">
        <v>602</v>
      </c>
      <c r="E230" t="s">
        <v>758</v>
      </c>
      <c r="G230" t="s">
        <v>2315</v>
      </c>
    </row>
    <row r="231" spans="2:7" x14ac:dyDescent="0.25">
      <c r="B231" t="s">
        <v>958</v>
      </c>
      <c r="C231" t="s">
        <v>959</v>
      </c>
      <c r="D231" t="s">
        <v>602</v>
      </c>
      <c r="E231" t="s">
        <v>960</v>
      </c>
      <c r="G231" t="s">
        <v>2315</v>
      </c>
    </row>
    <row r="232" spans="2:7" x14ac:dyDescent="0.25">
      <c r="B232" t="s">
        <v>1621</v>
      </c>
      <c r="C232" t="s">
        <v>72</v>
      </c>
      <c r="D232" t="s">
        <v>602</v>
      </c>
      <c r="E232" t="s">
        <v>1173</v>
      </c>
      <c r="G232" t="s">
        <v>2315</v>
      </c>
    </row>
    <row r="233" spans="2:7" x14ac:dyDescent="0.25">
      <c r="B233" t="s">
        <v>855</v>
      </c>
      <c r="C233" t="s">
        <v>70</v>
      </c>
      <c r="D233" t="s">
        <v>602</v>
      </c>
      <c r="E233" t="s">
        <v>856</v>
      </c>
      <c r="G233" t="s">
        <v>2315</v>
      </c>
    </row>
    <row r="234" spans="2:7" x14ac:dyDescent="0.25">
      <c r="B234" t="s">
        <v>885</v>
      </c>
      <c r="C234" t="s">
        <v>117</v>
      </c>
      <c r="D234" t="s">
        <v>602</v>
      </c>
      <c r="E234" t="s">
        <v>886</v>
      </c>
      <c r="G234" t="s">
        <v>2315</v>
      </c>
    </row>
    <row r="235" spans="2:7" x14ac:dyDescent="0.25">
      <c r="B235" t="s">
        <v>899</v>
      </c>
      <c r="C235" t="s">
        <v>134</v>
      </c>
      <c r="D235" t="s">
        <v>602</v>
      </c>
      <c r="E235" t="s">
        <v>900</v>
      </c>
      <c r="G235" t="s">
        <v>2315</v>
      </c>
    </row>
    <row r="236" spans="2:7" x14ac:dyDescent="0.25">
      <c r="B236" t="s">
        <v>1611</v>
      </c>
      <c r="C236" t="s">
        <v>117</v>
      </c>
      <c r="D236" t="s">
        <v>602</v>
      </c>
      <c r="E236" t="s">
        <v>995</v>
      </c>
      <c r="G236" t="s">
        <v>2315</v>
      </c>
    </row>
    <row r="237" spans="2:7" x14ac:dyDescent="0.25">
      <c r="B237" t="s">
        <v>853</v>
      </c>
      <c r="C237" t="s">
        <v>70</v>
      </c>
      <c r="D237" t="s">
        <v>602</v>
      </c>
      <c r="E237" t="s">
        <v>854</v>
      </c>
      <c r="G237" t="s">
        <v>2315</v>
      </c>
    </row>
    <row r="238" spans="2:7" x14ac:dyDescent="0.25">
      <c r="B238" t="s">
        <v>681</v>
      </c>
      <c r="C238" t="s">
        <v>615</v>
      </c>
      <c r="D238" t="s">
        <v>602</v>
      </c>
      <c r="E238" t="s">
        <v>682</v>
      </c>
      <c r="G238" t="s">
        <v>2315</v>
      </c>
    </row>
    <row r="239" spans="2:7" x14ac:dyDescent="0.25">
      <c r="B239" t="s">
        <v>1068</v>
      </c>
      <c r="C239" t="s">
        <v>633</v>
      </c>
      <c r="D239" t="s">
        <v>602</v>
      </c>
      <c r="E239" t="s">
        <v>1069</v>
      </c>
      <c r="G239" t="s">
        <v>2315</v>
      </c>
    </row>
    <row r="240" spans="2:7" x14ac:dyDescent="0.25">
      <c r="B240" t="s">
        <v>923</v>
      </c>
      <c r="C240" t="s">
        <v>164</v>
      </c>
      <c r="D240" t="s">
        <v>602</v>
      </c>
      <c r="E240" t="s">
        <v>924</v>
      </c>
      <c r="G240" t="s">
        <v>2315</v>
      </c>
    </row>
    <row r="241" spans="2:7" x14ac:dyDescent="0.25">
      <c r="B241" t="s">
        <v>1373</v>
      </c>
      <c r="C241" t="s">
        <v>1313</v>
      </c>
      <c r="D241" t="s">
        <v>602</v>
      </c>
      <c r="E241" t="s">
        <v>1374</v>
      </c>
      <c r="G241" t="s">
        <v>2315</v>
      </c>
    </row>
    <row r="242" spans="2:7" x14ac:dyDescent="0.25">
      <c r="B242" t="s">
        <v>734</v>
      </c>
      <c r="C242" t="s">
        <v>36</v>
      </c>
      <c r="D242" t="s">
        <v>602</v>
      </c>
      <c r="E242" t="s">
        <v>735</v>
      </c>
      <c r="G242" t="s">
        <v>2315</v>
      </c>
    </row>
    <row r="243" spans="2:7" x14ac:dyDescent="0.25">
      <c r="B243" t="s">
        <v>1208</v>
      </c>
      <c r="C243" t="s">
        <v>1209</v>
      </c>
      <c r="D243" t="s">
        <v>602</v>
      </c>
      <c r="E243" t="s">
        <v>1210</v>
      </c>
      <c r="G243" t="s">
        <v>2315</v>
      </c>
    </row>
    <row r="244" spans="2:7" x14ac:dyDescent="0.25">
      <c r="B244" t="s">
        <v>761</v>
      </c>
      <c r="C244" t="s">
        <v>762</v>
      </c>
      <c r="D244" t="s">
        <v>602</v>
      </c>
      <c r="E244" t="s">
        <v>763</v>
      </c>
      <c r="G244" t="s">
        <v>2315</v>
      </c>
    </row>
    <row r="245" spans="2:7" x14ac:dyDescent="0.25">
      <c r="B245" t="s">
        <v>869</v>
      </c>
      <c r="C245" t="s">
        <v>134</v>
      </c>
      <c r="D245" t="s">
        <v>602</v>
      </c>
      <c r="E245" t="s">
        <v>870</v>
      </c>
      <c r="G245" t="s">
        <v>2315</v>
      </c>
    </row>
    <row r="246" spans="2:7" x14ac:dyDescent="0.25">
      <c r="B246" t="s">
        <v>755</v>
      </c>
      <c r="C246" t="s">
        <v>42</v>
      </c>
      <c r="D246" t="s">
        <v>602</v>
      </c>
      <c r="E246" t="s">
        <v>756</v>
      </c>
      <c r="G246" t="s">
        <v>2315</v>
      </c>
    </row>
    <row r="247" spans="2:7" x14ac:dyDescent="0.25">
      <c r="B247" t="s">
        <v>1251</v>
      </c>
      <c r="C247" t="s">
        <v>343</v>
      </c>
      <c r="D247" t="s">
        <v>602</v>
      </c>
      <c r="E247" t="s">
        <v>1252</v>
      </c>
      <c r="G247" t="s">
        <v>2315</v>
      </c>
    </row>
    <row r="248" spans="2:7" x14ac:dyDescent="0.25">
      <c r="B248" t="s">
        <v>901</v>
      </c>
      <c r="C248" t="s">
        <v>134</v>
      </c>
      <c r="D248" t="s">
        <v>602</v>
      </c>
      <c r="E248" t="s">
        <v>902</v>
      </c>
      <c r="G248" t="s">
        <v>2315</v>
      </c>
    </row>
    <row r="249" spans="2:7" x14ac:dyDescent="0.25">
      <c r="B249" t="s">
        <v>1377</v>
      </c>
      <c r="C249" t="s">
        <v>634</v>
      </c>
      <c r="D249" t="s">
        <v>602</v>
      </c>
      <c r="E249" t="s">
        <v>1378</v>
      </c>
      <c r="G249" t="s">
        <v>2315</v>
      </c>
    </row>
    <row r="250" spans="2:7" x14ac:dyDescent="0.25">
      <c r="B250" t="s">
        <v>1598</v>
      </c>
      <c r="C250" t="s">
        <v>413</v>
      </c>
      <c r="D250" t="s">
        <v>602</v>
      </c>
      <c r="E250" t="s">
        <v>1025</v>
      </c>
      <c r="G250" t="s">
        <v>2315</v>
      </c>
    </row>
    <row r="251" spans="2:7" x14ac:dyDescent="0.25">
      <c r="B251" t="s">
        <v>1024</v>
      </c>
      <c r="C251" t="s">
        <v>122</v>
      </c>
      <c r="D251" t="s">
        <v>602</v>
      </c>
      <c r="E251" t="s">
        <v>1592</v>
      </c>
      <c r="G251" t="s">
        <v>2315</v>
      </c>
    </row>
    <row r="252" spans="2:7" x14ac:dyDescent="0.25">
      <c r="B252" t="s">
        <v>925</v>
      </c>
      <c r="C252" t="s">
        <v>117</v>
      </c>
      <c r="D252" t="s">
        <v>602</v>
      </c>
      <c r="E252" t="s">
        <v>926</v>
      </c>
      <c r="G252" t="s">
        <v>2315</v>
      </c>
    </row>
    <row r="253" spans="2:7" x14ac:dyDescent="0.25">
      <c r="B253" t="s">
        <v>887</v>
      </c>
      <c r="C253" t="s">
        <v>134</v>
      </c>
      <c r="D253" t="s">
        <v>602</v>
      </c>
      <c r="E253" t="s">
        <v>888</v>
      </c>
      <c r="G253" t="s">
        <v>2315</v>
      </c>
    </row>
    <row r="254" spans="2:7" x14ac:dyDescent="0.25">
      <c r="B254" t="s">
        <v>889</v>
      </c>
      <c r="C254" t="s">
        <v>619</v>
      </c>
      <c r="D254" t="s">
        <v>602</v>
      </c>
      <c r="E254" t="s">
        <v>890</v>
      </c>
      <c r="G254" t="s">
        <v>2315</v>
      </c>
    </row>
    <row r="255" spans="2:7" x14ac:dyDescent="0.25">
      <c r="B255" t="s">
        <v>913</v>
      </c>
      <c r="C255" t="s">
        <v>615</v>
      </c>
      <c r="D255" t="s">
        <v>602</v>
      </c>
      <c r="E255" t="s">
        <v>914</v>
      </c>
      <c r="G255" t="s">
        <v>2315</v>
      </c>
    </row>
    <row r="256" spans="2:7" x14ac:dyDescent="0.25">
      <c r="B256" t="s">
        <v>1149</v>
      </c>
      <c r="C256" t="s">
        <v>255</v>
      </c>
      <c r="D256" t="s">
        <v>602</v>
      </c>
      <c r="E256" t="s">
        <v>1150</v>
      </c>
      <c r="G256" t="s">
        <v>2315</v>
      </c>
    </row>
    <row r="257" spans="2:7" x14ac:dyDescent="0.25">
      <c r="B257" t="s">
        <v>1199</v>
      </c>
      <c r="C257" t="s">
        <v>648</v>
      </c>
      <c r="D257" t="s">
        <v>602</v>
      </c>
      <c r="E257" t="s">
        <v>1200</v>
      </c>
      <c r="G257" t="s">
        <v>2315</v>
      </c>
    </row>
    <row r="258" spans="2:7" x14ac:dyDescent="0.25">
      <c r="B258" t="s">
        <v>676</v>
      </c>
      <c r="C258" t="s">
        <v>677</v>
      </c>
      <c r="D258" t="s">
        <v>602</v>
      </c>
      <c r="E258" t="s">
        <v>678</v>
      </c>
      <c r="G258" t="s">
        <v>2315</v>
      </c>
    </row>
    <row r="259" spans="2:7" x14ac:dyDescent="0.25">
      <c r="B259" t="s">
        <v>996</v>
      </c>
      <c r="C259" t="s">
        <v>994</v>
      </c>
      <c r="D259" t="s">
        <v>602</v>
      </c>
      <c r="E259" t="s">
        <v>997</v>
      </c>
      <c r="G259" t="s">
        <v>2315</v>
      </c>
    </row>
    <row r="260" spans="2:7" x14ac:dyDescent="0.25">
      <c r="B260" t="s">
        <v>1248</v>
      </c>
      <c r="C260" t="s">
        <v>648</v>
      </c>
      <c r="D260" t="s">
        <v>602</v>
      </c>
      <c r="E260" t="s">
        <v>1249</v>
      </c>
      <c r="G260" t="s">
        <v>2315</v>
      </c>
    </row>
    <row r="261" spans="2:7" x14ac:dyDescent="0.25">
      <c r="B261" t="s">
        <v>1000</v>
      </c>
      <c r="C261" t="s">
        <v>1001</v>
      </c>
      <c r="D261" t="s">
        <v>602</v>
      </c>
      <c r="E261" t="s">
        <v>1002</v>
      </c>
      <c r="G261" t="s">
        <v>2315</v>
      </c>
    </row>
    <row r="262" spans="2:7" x14ac:dyDescent="0.25">
      <c r="B262" t="s">
        <v>1022</v>
      </c>
      <c r="C262" t="s">
        <v>134</v>
      </c>
      <c r="D262" t="s">
        <v>602</v>
      </c>
      <c r="E262" t="s">
        <v>1023</v>
      </c>
      <c r="G262" t="s">
        <v>2315</v>
      </c>
    </row>
    <row r="263" spans="2:7" x14ac:dyDescent="0.25">
      <c r="B263" t="s">
        <v>1632</v>
      </c>
      <c r="C263" t="s">
        <v>70</v>
      </c>
      <c r="D263" t="s">
        <v>602</v>
      </c>
      <c r="E263" t="s">
        <v>1589</v>
      </c>
      <c r="G263" t="s">
        <v>2315</v>
      </c>
    </row>
    <row r="264" spans="2:7" x14ac:dyDescent="0.25">
      <c r="B264" t="s">
        <v>1141</v>
      </c>
      <c r="C264" t="s">
        <v>245</v>
      </c>
      <c r="D264" t="s">
        <v>602</v>
      </c>
      <c r="E264" t="s">
        <v>1142</v>
      </c>
      <c r="G264" t="s">
        <v>2315</v>
      </c>
    </row>
    <row r="265" spans="2:7" x14ac:dyDescent="0.25">
      <c r="B265" t="s">
        <v>736</v>
      </c>
      <c r="C265" t="s">
        <v>737</v>
      </c>
      <c r="D265" t="s">
        <v>602</v>
      </c>
      <c r="E265" t="s">
        <v>738</v>
      </c>
      <c r="G265" t="s">
        <v>2315</v>
      </c>
    </row>
    <row r="266" spans="2:7" x14ac:dyDescent="0.25">
      <c r="B266" t="s">
        <v>1606</v>
      </c>
      <c r="C266" t="s">
        <v>122</v>
      </c>
      <c r="D266" t="s">
        <v>602</v>
      </c>
      <c r="E266" t="s">
        <v>685</v>
      </c>
      <c r="G266" t="s">
        <v>2315</v>
      </c>
    </row>
    <row r="267" spans="2:7" x14ac:dyDescent="0.25">
      <c r="B267" t="s">
        <v>1383</v>
      </c>
      <c r="C267" t="s">
        <v>122</v>
      </c>
      <c r="D267" t="s">
        <v>602</v>
      </c>
      <c r="E267" t="s">
        <v>1449</v>
      </c>
      <c r="G267" t="s">
        <v>2315</v>
      </c>
    </row>
    <row r="268" spans="2:7" x14ac:dyDescent="0.25">
      <c r="B268" t="s">
        <v>1206</v>
      </c>
      <c r="C268" t="s">
        <v>1204</v>
      </c>
      <c r="D268" t="s">
        <v>602</v>
      </c>
      <c r="E268" t="s">
        <v>1207</v>
      </c>
      <c r="G268" t="s">
        <v>2315</v>
      </c>
    </row>
    <row r="269" spans="2:7" x14ac:dyDescent="0.25">
      <c r="B269" t="s">
        <v>942</v>
      </c>
      <c r="C269" t="s">
        <v>937</v>
      </c>
      <c r="D269" t="s">
        <v>602</v>
      </c>
      <c r="E269" t="s">
        <v>943</v>
      </c>
      <c r="G269" t="s">
        <v>2315</v>
      </c>
    </row>
    <row r="270" spans="2:7" x14ac:dyDescent="0.25">
      <c r="B270" t="s">
        <v>1005</v>
      </c>
      <c r="C270" t="s">
        <v>197</v>
      </c>
      <c r="D270" t="s">
        <v>602</v>
      </c>
      <c r="E270" t="s">
        <v>1570</v>
      </c>
      <c r="G270" t="s">
        <v>2315</v>
      </c>
    </row>
    <row r="271" spans="2:7" x14ac:dyDescent="0.25">
      <c r="B271" t="s">
        <v>927</v>
      </c>
      <c r="C271" t="s">
        <v>117</v>
      </c>
      <c r="D271" t="s">
        <v>602</v>
      </c>
      <c r="E271" t="s">
        <v>928</v>
      </c>
      <c r="G271" t="s">
        <v>2315</v>
      </c>
    </row>
    <row r="272" spans="2:7" x14ac:dyDescent="0.25">
      <c r="B272" t="s">
        <v>998</v>
      </c>
      <c r="C272" t="s">
        <v>619</v>
      </c>
      <c r="D272" t="s">
        <v>602</v>
      </c>
      <c r="E272" t="s">
        <v>999</v>
      </c>
      <c r="G272" t="s">
        <v>2315</v>
      </c>
    </row>
    <row r="273" spans="2:7" x14ac:dyDescent="0.25">
      <c r="B273" t="s">
        <v>1389</v>
      </c>
      <c r="C273" t="s">
        <v>628</v>
      </c>
      <c r="D273" t="s">
        <v>602</v>
      </c>
      <c r="E273" t="s">
        <v>1390</v>
      </c>
      <c r="G273" t="s">
        <v>2315</v>
      </c>
    </row>
    <row r="274" spans="2:7" x14ac:dyDescent="0.25">
      <c r="B274" t="s">
        <v>1066</v>
      </c>
      <c r="C274" t="s">
        <v>633</v>
      </c>
      <c r="D274" t="s">
        <v>602</v>
      </c>
      <c r="E274" t="s">
        <v>1067</v>
      </c>
      <c r="G274" t="s">
        <v>2315</v>
      </c>
    </row>
    <row r="275" spans="2:7" x14ac:dyDescent="0.25">
      <c r="B275" t="s">
        <v>813</v>
      </c>
      <c r="C275" t="s">
        <v>814</v>
      </c>
      <c r="D275" t="s">
        <v>602</v>
      </c>
      <c r="E275" t="s">
        <v>815</v>
      </c>
      <c r="G275" t="s">
        <v>2315</v>
      </c>
    </row>
    <row r="276" spans="2:7" x14ac:dyDescent="0.25">
      <c r="B276" t="s">
        <v>728</v>
      </c>
      <c r="C276" t="s">
        <v>729</v>
      </c>
      <c r="D276" t="s">
        <v>602</v>
      </c>
      <c r="E276" t="s">
        <v>730</v>
      </c>
      <c r="G276" t="s">
        <v>2315</v>
      </c>
    </row>
    <row r="277" spans="2:7" x14ac:dyDescent="0.25">
      <c r="B277" t="s">
        <v>1021</v>
      </c>
      <c r="C277" t="s">
        <v>117</v>
      </c>
      <c r="D277" t="s">
        <v>602</v>
      </c>
      <c r="E277" t="s">
        <v>1591</v>
      </c>
      <c r="G277" t="s">
        <v>2315</v>
      </c>
    </row>
    <row r="278" spans="2:7" x14ac:dyDescent="0.25">
      <c r="B278" t="s">
        <v>752</v>
      </c>
      <c r="C278" t="s">
        <v>753</v>
      </c>
      <c r="D278" t="s">
        <v>602</v>
      </c>
      <c r="E278" t="s">
        <v>754</v>
      </c>
      <c r="G278" t="s">
        <v>2315</v>
      </c>
    </row>
    <row r="279" spans="2:7" x14ac:dyDescent="0.25">
      <c r="B279" t="s">
        <v>669</v>
      </c>
      <c r="C279" t="s">
        <v>494</v>
      </c>
      <c r="D279" t="s">
        <v>602</v>
      </c>
      <c r="E279" t="s">
        <v>670</v>
      </c>
      <c r="G279" t="s">
        <v>2315</v>
      </c>
    </row>
    <row r="280" spans="2:7" x14ac:dyDescent="0.25">
      <c r="B280" t="s">
        <v>1071</v>
      </c>
      <c r="C280" t="s">
        <v>158</v>
      </c>
      <c r="D280" t="s">
        <v>602</v>
      </c>
      <c r="E280" t="s">
        <v>1072</v>
      </c>
      <c r="G280" t="s">
        <v>2315</v>
      </c>
    </row>
    <row r="281" spans="2:7" x14ac:dyDescent="0.25">
      <c r="B281" t="s">
        <v>1600</v>
      </c>
      <c r="C281" t="s">
        <v>937</v>
      </c>
      <c r="D281" t="s">
        <v>602</v>
      </c>
      <c r="E281" t="s">
        <v>969</v>
      </c>
      <c r="G281" t="s">
        <v>2315</v>
      </c>
    </row>
    <row r="282" spans="2:7" x14ac:dyDescent="0.25">
      <c r="B282" t="s">
        <v>1393</v>
      </c>
      <c r="C282" t="s">
        <v>205</v>
      </c>
      <c r="D282" t="s">
        <v>602</v>
      </c>
      <c r="E282" t="s">
        <v>1394</v>
      </c>
      <c r="G282" t="s">
        <v>2315</v>
      </c>
    </row>
    <row r="283" spans="2:7" x14ac:dyDescent="0.25">
      <c r="B283" t="s">
        <v>1610</v>
      </c>
      <c r="C283" t="s">
        <v>70</v>
      </c>
      <c r="D283" t="s">
        <v>602</v>
      </c>
      <c r="E283" t="s">
        <v>857</v>
      </c>
      <c r="G283" t="s">
        <v>2315</v>
      </c>
    </row>
    <row r="284" spans="2:7" x14ac:dyDescent="0.25">
      <c r="B284" t="s">
        <v>1181</v>
      </c>
      <c r="C284" t="s">
        <v>36</v>
      </c>
      <c r="D284" t="s">
        <v>602</v>
      </c>
      <c r="E284" t="s">
        <v>1573</v>
      </c>
      <c r="G284" t="s">
        <v>2315</v>
      </c>
    </row>
    <row r="285" spans="2:7" x14ac:dyDescent="0.25">
      <c r="B285" t="s">
        <v>905</v>
      </c>
      <c r="C285" t="s">
        <v>70</v>
      </c>
      <c r="D285" t="s">
        <v>602</v>
      </c>
      <c r="E285" t="s">
        <v>906</v>
      </c>
      <c r="G285" t="s">
        <v>2315</v>
      </c>
    </row>
    <row r="286" spans="2:7" x14ac:dyDescent="0.25">
      <c r="B286" t="s">
        <v>1630</v>
      </c>
      <c r="C286" t="s">
        <v>134</v>
      </c>
      <c r="D286" t="s">
        <v>602</v>
      </c>
      <c r="E286" t="s">
        <v>1587</v>
      </c>
      <c r="G286" t="s">
        <v>2315</v>
      </c>
    </row>
    <row r="287" spans="2:7" x14ac:dyDescent="0.25">
      <c r="B287" t="s">
        <v>858</v>
      </c>
      <c r="C287" t="s">
        <v>134</v>
      </c>
      <c r="D287" t="s">
        <v>602</v>
      </c>
      <c r="E287" t="s">
        <v>859</v>
      </c>
      <c r="G287" t="s">
        <v>2315</v>
      </c>
    </row>
    <row r="288" spans="2:7" x14ac:dyDescent="0.25">
      <c r="B288" t="s">
        <v>798</v>
      </c>
      <c r="C288" t="s">
        <v>799</v>
      </c>
      <c r="D288" t="s">
        <v>602</v>
      </c>
      <c r="E288" t="s">
        <v>800</v>
      </c>
      <c r="G288" t="s">
        <v>2315</v>
      </c>
    </row>
    <row r="289" spans="2:7" x14ac:dyDescent="0.25">
      <c r="B289" t="s">
        <v>1073</v>
      </c>
      <c r="C289" t="s">
        <v>94</v>
      </c>
      <c r="D289" t="s">
        <v>602</v>
      </c>
      <c r="E289" t="s">
        <v>1595</v>
      </c>
      <c r="G289" t="s">
        <v>2315</v>
      </c>
    </row>
    <row r="290" spans="2:7" x14ac:dyDescent="0.25">
      <c r="B290" t="s">
        <v>1017</v>
      </c>
      <c r="C290" t="s">
        <v>994</v>
      </c>
      <c r="D290" t="s">
        <v>602</v>
      </c>
      <c r="E290" t="s">
        <v>1018</v>
      </c>
      <c r="G290" t="s">
        <v>2315</v>
      </c>
    </row>
    <row r="291" spans="2:7" x14ac:dyDescent="0.25">
      <c r="B291" t="s">
        <v>1395</v>
      </c>
      <c r="C291" t="s">
        <v>122</v>
      </c>
      <c r="D291" t="s">
        <v>602</v>
      </c>
      <c r="E291" t="s">
        <v>1569</v>
      </c>
      <c r="G291" t="s">
        <v>2315</v>
      </c>
    </row>
    <row r="292" spans="2:7" x14ac:dyDescent="0.25">
      <c r="B292" t="s">
        <v>1064</v>
      </c>
      <c r="C292" t="s">
        <v>146</v>
      </c>
      <c r="D292" t="s">
        <v>602</v>
      </c>
      <c r="E292" t="s">
        <v>1065</v>
      </c>
      <c r="G292" t="s">
        <v>2315</v>
      </c>
    </row>
    <row r="293" spans="2:7" x14ac:dyDescent="0.25">
      <c r="B293" t="s">
        <v>1227</v>
      </c>
      <c r="C293" t="s">
        <v>366</v>
      </c>
      <c r="D293" t="s">
        <v>602</v>
      </c>
      <c r="E293" t="s">
        <v>1228</v>
      </c>
      <c r="G293" t="s">
        <v>2315</v>
      </c>
    </row>
    <row r="294" spans="2:7" x14ac:dyDescent="0.25">
      <c r="B294" t="s">
        <v>1397</v>
      </c>
      <c r="C294" t="s">
        <v>971</v>
      </c>
      <c r="D294" t="s">
        <v>602</v>
      </c>
      <c r="E294" t="s">
        <v>1398</v>
      </c>
      <c r="G294" t="s">
        <v>2315</v>
      </c>
    </row>
    <row r="295" spans="2:7" x14ac:dyDescent="0.25">
      <c r="B295" t="s">
        <v>1312</v>
      </c>
      <c r="C295" t="s">
        <v>1313</v>
      </c>
      <c r="D295" t="s">
        <v>602</v>
      </c>
      <c r="E295" t="s">
        <v>1314</v>
      </c>
      <c r="G295" t="s">
        <v>2315</v>
      </c>
    </row>
    <row r="296" spans="2:7" x14ac:dyDescent="0.25">
      <c r="B296" t="s">
        <v>686</v>
      </c>
      <c r="C296" t="s">
        <v>642</v>
      </c>
      <c r="D296" t="s">
        <v>602</v>
      </c>
      <c r="E296" t="s">
        <v>687</v>
      </c>
      <c r="G296" t="s">
        <v>2315</v>
      </c>
    </row>
    <row r="297" spans="2:7" x14ac:dyDescent="0.25">
      <c r="B297" t="s">
        <v>1599</v>
      </c>
      <c r="C297" t="s">
        <v>642</v>
      </c>
      <c r="D297" t="s">
        <v>602</v>
      </c>
      <c r="E297" t="s">
        <v>1401</v>
      </c>
      <c r="G297" t="s">
        <v>2315</v>
      </c>
    </row>
    <row r="298" spans="2:7" x14ac:dyDescent="0.25">
      <c r="B298" t="s">
        <v>1402</v>
      </c>
      <c r="C298" t="s">
        <v>648</v>
      </c>
      <c r="D298" t="s">
        <v>602</v>
      </c>
      <c r="E298" t="s">
        <v>1250</v>
      </c>
      <c r="G298" t="s">
        <v>2315</v>
      </c>
    </row>
    <row r="299" spans="2:7" x14ac:dyDescent="0.25">
      <c r="B299" t="s">
        <v>939</v>
      </c>
      <c r="C299" t="s">
        <v>940</v>
      </c>
      <c r="D299" t="s">
        <v>602</v>
      </c>
      <c r="E299" t="s">
        <v>941</v>
      </c>
      <c r="G299" t="s">
        <v>2315</v>
      </c>
    </row>
    <row r="300" spans="2:7" x14ac:dyDescent="0.25">
      <c r="B300" t="s">
        <v>1159</v>
      </c>
      <c r="C300" t="s">
        <v>611</v>
      </c>
      <c r="D300" t="s">
        <v>602</v>
      </c>
      <c r="E300" t="s">
        <v>1568</v>
      </c>
      <c r="G300" t="s">
        <v>2315</v>
      </c>
    </row>
    <row r="301" spans="2:7" x14ac:dyDescent="0.25">
      <c r="B301" t="s">
        <v>1203</v>
      </c>
      <c r="C301" t="s">
        <v>1204</v>
      </c>
      <c r="D301" t="s">
        <v>602</v>
      </c>
      <c r="E301" t="s">
        <v>1205</v>
      </c>
      <c r="G301" t="s">
        <v>2315</v>
      </c>
    </row>
    <row r="302" spans="2:7" x14ac:dyDescent="0.25">
      <c r="B302" t="s">
        <v>1090</v>
      </c>
      <c r="C302" t="s">
        <v>197</v>
      </c>
      <c r="D302" t="s">
        <v>602</v>
      </c>
      <c r="E302" t="s">
        <v>1167</v>
      </c>
      <c r="G302" t="s">
        <v>2315</v>
      </c>
    </row>
    <row r="303" spans="2:7" x14ac:dyDescent="0.25">
      <c r="B303" t="s">
        <v>1613</v>
      </c>
      <c r="C303" t="s">
        <v>197</v>
      </c>
      <c r="D303" t="s">
        <v>602</v>
      </c>
      <c r="E303" t="s">
        <v>1571</v>
      </c>
      <c r="G303" t="s">
        <v>2315</v>
      </c>
    </row>
    <row r="304" spans="2:7" x14ac:dyDescent="0.25">
      <c r="B304" t="s">
        <v>750</v>
      </c>
      <c r="C304" t="s">
        <v>42</v>
      </c>
      <c r="D304" t="s">
        <v>602</v>
      </c>
      <c r="E304" t="s">
        <v>751</v>
      </c>
      <c r="G304" t="s">
        <v>2315</v>
      </c>
    </row>
    <row r="305" spans="2:7" x14ac:dyDescent="0.25">
      <c r="B305" t="s">
        <v>759</v>
      </c>
      <c r="C305" t="s">
        <v>753</v>
      </c>
      <c r="D305" t="s">
        <v>602</v>
      </c>
      <c r="E305" t="s">
        <v>760</v>
      </c>
      <c r="G305" t="s">
        <v>2315</v>
      </c>
    </row>
    <row r="306" spans="2:7" x14ac:dyDescent="0.25">
      <c r="B306" t="s">
        <v>1213</v>
      </c>
      <c r="C306" t="s">
        <v>648</v>
      </c>
      <c r="D306" t="s">
        <v>602</v>
      </c>
      <c r="E306" t="s">
        <v>1214</v>
      </c>
      <c r="G306" t="s">
        <v>2315</v>
      </c>
    </row>
    <row r="307" spans="2:7" x14ac:dyDescent="0.25">
      <c r="B307" t="s">
        <v>1095</v>
      </c>
      <c r="C307" t="s">
        <v>629</v>
      </c>
      <c r="D307" t="s">
        <v>602</v>
      </c>
      <c r="E307" t="s">
        <v>1096</v>
      </c>
      <c r="G307" t="s">
        <v>2315</v>
      </c>
    </row>
    <row r="308" spans="2:7" x14ac:dyDescent="0.25">
      <c r="B308" t="s">
        <v>692</v>
      </c>
      <c r="C308" t="s">
        <v>615</v>
      </c>
      <c r="D308" t="s">
        <v>602</v>
      </c>
      <c r="E308" t="s">
        <v>693</v>
      </c>
      <c r="G308" t="s">
        <v>2315</v>
      </c>
    </row>
    <row r="309" spans="2:7" x14ac:dyDescent="0.25">
      <c r="B309" t="s">
        <v>1612</v>
      </c>
      <c r="C309" t="s">
        <v>134</v>
      </c>
      <c r="D309" t="s">
        <v>602</v>
      </c>
      <c r="E309" t="s">
        <v>1339</v>
      </c>
      <c r="G309" t="s">
        <v>2315</v>
      </c>
    </row>
    <row r="310" spans="2:7" x14ac:dyDescent="0.25">
      <c r="B310" t="s">
        <v>1137</v>
      </c>
      <c r="C310" t="s">
        <v>276</v>
      </c>
      <c r="D310" t="s">
        <v>602</v>
      </c>
      <c r="E310" t="s">
        <v>1138</v>
      </c>
      <c r="G310" t="s">
        <v>2315</v>
      </c>
    </row>
    <row r="311" spans="2:7" x14ac:dyDescent="0.25">
      <c r="B311" t="s">
        <v>700</v>
      </c>
      <c r="C311" t="s">
        <v>122</v>
      </c>
      <c r="D311" t="s">
        <v>602</v>
      </c>
      <c r="E311" t="s">
        <v>701</v>
      </c>
      <c r="G311" t="s">
        <v>2315</v>
      </c>
    </row>
    <row r="312" spans="2:7" x14ac:dyDescent="0.25">
      <c r="B312" t="s">
        <v>1230</v>
      </c>
      <c r="C312" t="s">
        <v>648</v>
      </c>
      <c r="D312" t="s">
        <v>602</v>
      </c>
      <c r="E312" t="s">
        <v>1231</v>
      </c>
      <c r="G312" t="s">
        <v>2315</v>
      </c>
    </row>
    <row r="313" spans="2:7" x14ac:dyDescent="0.25">
      <c r="B313" t="s">
        <v>1139</v>
      </c>
      <c r="C313" t="s">
        <v>258</v>
      </c>
      <c r="D313" t="s">
        <v>602</v>
      </c>
      <c r="E313" t="s">
        <v>1140</v>
      </c>
      <c r="G313" t="s">
        <v>2315</v>
      </c>
    </row>
    <row r="314" spans="2:7" x14ac:dyDescent="0.25">
      <c r="B314" t="s">
        <v>1407</v>
      </c>
      <c r="C314" t="s">
        <v>276</v>
      </c>
      <c r="D314" t="s">
        <v>602</v>
      </c>
      <c r="E314" t="s">
        <v>1408</v>
      </c>
      <c r="G314" t="s">
        <v>2315</v>
      </c>
    </row>
    <row r="315" spans="2:7" x14ac:dyDescent="0.25">
      <c r="B315" t="s">
        <v>1126</v>
      </c>
      <c r="C315" t="s">
        <v>611</v>
      </c>
      <c r="D315" t="s">
        <v>602</v>
      </c>
      <c r="E315" t="s">
        <v>1127</v>
      </c>
      <c r="G315" t="s">
        <v>2315</v>
      </c>
    </row>
    <row r="316" spans="2:7" x14ac:dyDescent="0.25">
      <c r="B316" t="s">
        <v>1154</v>
      </c>
      <c r="C316" t="s">
        <v>276</v>
      </c>
      <c r="D316" t="s">
        <v>602</v>
      </c>
      <c r="E316" t="s">
        <v>1155</v>
      </c>
      <c r="G316" t="s">
        <v>2315</v>
      </c>
    </row>
    <row r="317" spans="2:7" x14ac:dyDescent="0.25">
      <c r="B317" t="s">
        <v>764</v>
      </c>
      <c r="C317" t="s">
        <v>765</v>
      </c>
      <c r="D317" t="s">
        <v>602</v>
      </c>
      <c r="E317" t="s">
        <v>766</v>
      </c>
      <c r="G317" t="s">
        <v>2315</v>
      </c>
    </row>
    <row r="318" spans="2:7" x14ac:dyDescent="0.25">
      <c r="B318" t="s">
        <v>1634</v>
      </c>
      <c r="C318" t="s">
        <v>429</v>
      </c>
      <c r="D318" t="s">
        <v>602</v>
      </c>
      <c r="E318" t="s">
        <v>1286</v>
      </c>
      <c r="G318" t="s">
        <v>2315</v>
      </c>
    </row>
    <row r="319" spans="2:7" x14ac:dyDescent="0.25">
      <c r="B319" t="s">
        <v>921</v>
      </c>
      <c r="C319" t="s">
        <v>122</v>
      </c>
      <c r="D319" t="s">
        <v>602</v>
      </c>
      <c r="E319" t="s">
        <v>922</v>
      </c>
      <c r="G319" t="s">
        <v>2315</v>
      </c>
    </row>
    <row r="320" spans="2:7" x14ac:dyDescent="0.25">
      <c r="B320" t="s">
        <v>866</v>
      </c>
      <c r="C320" t="s">
        <v>70</v>
      </c>
      <c r="D320" t="s">
        <v>602</v>
      </c>
      <c r="E320" t="s">
        <v>867</v>
      </c>
      <c r="G320" t="s">
        <v>2315</v>
      </c>
    </row>
    <row r="321" spans="2:7" x14ac:dyDescent="0.25">
      <c r="B321" t="s">
        <v>1617</v>
      </c>
      <c r="C321" t="s">
        <v>117</v>
      </c>
      <c r="D321" t="s">
        <v>602</v>
      </c>
      <c r="E321" t="s">
        <v>1574</v>
      </c>
      <c r="G321" t="s">
        <v>2315</v>
      </c>
    </row>
    <row r="322" spans="2:7" x14ac:dyDescent="0.25">
      <c r="B322" t="s">
        <v>1102</v>
      </c>
      <c r="C322" t="s">
        <v>1103</v>
      </c>
      <c r="D322" t="s">
        <v>602</v>
      </c>
      <c r="E322" t="s">
        <v>1104</v>
      </c>
      <c r="G322" t="s">
        <v>2315</v>
      </c>
    </row>
    <row r="323" spans="2:7" x14ac:dyDescent="0.25">
      <c r="B323" t="s">
        <v>929</v>
      </c>
      <c r="C323" t="s">
        <v>930</v>
      </c>
      <c r="D323" t="s">
        <v>602</v>
      </c>
      <c r="E323" t="s">
        <v>931</v>
      </c>
      <c r="G323" t="s">
        <v>2315</v>
      </c>
    </row>
    <row r="324" spans="2:7" x14ac:dyDescent="0.25">
      <c r="B324" t="s">
        <v>1414</v>
      </c>
      <c r="C324" t="s">
        <v>737</v>
      </c>
      <c r="D324" t="s">
        <v>602</v>
      </c>
      <c r="E324" t="s">
        <v>1415</v>
      </c>
      <c r="G324" t="s">
        <v>2315</v>
      </c>
    </row>
    <row r="325" spans="2:7" x14ac:dyDescent="0.25">
      <c r="B325" t="s">
        <v>1291</v>
      </c>
      <c r="C325" t="s">
        <v>434</v>
      </c>
      <c r="D325" t="s">
        <v>602</v>
      </c>
      <c r="E325" t="s">
        <v>1292</v>
      </c>
      <c r="G325" t="s">
        <v>2315</v>
      </c>
    </row>
    <row r="326" spans="2:7" x14ac:dyDescent="0.25">
      <c r="B326" t="s">
        <v>698</v>
      </c>
      <c r="C326" t="s">
        <v>642</v>
      </c>
      <c r="D326" t="s">
        <v>602</v>
      </c>
      <c r="E326" t="s">
        <v>699</v>
      </c>
      <c r="G326" t="s">
        <v>2315</v>
      </c>
    </row>
    <row r="327" spans="2:7" x14ac:dyDescent="0.25">
      <c r="B327" t="s">
        <v>1623</v>
      </c>
      <c r="C327" t="s">
        <v>122</v>
      </c>
      <c r="D327" t="s">
        <v>602</v>
      </c>
      <c r="E327" t="s">
        <v>1580</v>
      </c>
      <c r="G327" t="s">
        <v>2315</v>
      </c>
    </row>
    <row r="328" spans="2:7" x14ac:dyDescent="0.25">
      <c r="B328" t="s">
        <v>719</v>
      </c>
      <c r="C328" t="s">
        <v>642</v>
      </c>
      <c r="D328" t="s">
        <v>602</v>
      </c>
      <c r="E328" t="s">
        <v>720</v>
      </c>
      <c r="G328" t="s">
        <v>2315</v>
      </c>
    </row>
    <row r="329" spans="2:7" x14ac:dyDescent="0.25">
      <c r="B329" t="s">
        <v>993</v>
      </c>
      <c r="C329" t="s">
        <v>994</v>
      </c>
      <c r="D329" t="s">
        <v>602</v>
      </c>
      <c r="E329" t="s">
        <v>1579</v>
      </c>
      <c r="G329" t="s">
        <v>2315</v>
      </c>
    </row>
    <row r="330" spans="2:7" x14ac:dyDescent="0.25">
      <c r="B330" t="s">
        <v>1625</v>
      </c>
      <c r="C330" t="s">
        <v>648</v>
      </c>
      <c r="D330" t="s">
        <v>602</v>
      </c>
      <c r="E330" t="s">
        <v>1582</v>
      </c>
      <c r="G330" t="s">
        <v>2315</v>
      </c>
    </row>
    <row r="331" spans="2:7" x14ac:dyDescent="0.25">
      <c r="B331" t="s">
        <v>696</v>
      </c>
      <c r="C331" t="s">
        <v>117</v>
      </c>
      <c r="D331" t="s">
        <v>602</v>
      </c>
      <c r="E331" t="s">
        <v>697</v>
      </c>
      <c r="G331" t="s">
        <v>2315</v>
      </c>
    </row>
    <row r="332" spans="2:7" x14ac:dyDescent="0.25">
      <c r="B332" t="s">
        <v>1287</v>
      </c>
      <c r="C332" t="s">
        <v>434</v>
      </c>
      <c r="D332" t="s">
        <v>602</v>
      </c>
      <c r="E332" t="s">
        <v>1288</v>
      </c>
      <c r="G332" t="s">
        <v>2315</v>
      </c>
    </row>
    <row r="333" spans="2:7" x14ac:dyDescent="0.25">
      <c r="B333" t="s">
        <v>1308</v>
      </c>
      <c r="C333" t="s">
        <v>971</v>
      </c>
      <c r="D333" t="s">
        <v>602</v>
      </c>
      <c r="E333" t="s">
        <v>1309</v>
      </c>
      <c r="G333" t="s">
        <v>2315</v>
      </c>
    </row>
    <row r="334" spans="2:7" x14ac:dyDescent="0.25">
      <c r="B334" t="s">
        <v>1273</v>
      </c>
      <c r="C334" t="s">
        <v>434</v>
      </c>
      <c r="D334" t="s">
        <v>602</v>
      </c>
      <c r="E334" t="s">
        <v>1274</v>
      </c>
      <c r="G334" t="s">
        <v>2315</v>
      </c>
    </row>
    <row r="335" spans="2:7" x14ac:dyDescent="0.25">
      <c r="B335" t="s">
        <v>989</v>
      </c>
      <c r="C335" t="s">
        <v>990</v>
      </c>
      <c r="D335" t="s">
        <v>602</v>
      </c>
      <c r="E335" t="s">
        <v>991</v>
      </c>
      <c r="G335" t="s">
        <v>2315</v>
      </c>
    </row>
    <row r="336" spans="2:7" x14ac:dyDescent="0.25">
      <c r="B336" t="s">
        <v>1609</v>
      </c>
      <c r="C336" t="s">
        <v>261</v>
      </c>
      <c r="D336" t="s">
        <v>602</v>
      </c>
      <c r="E336" t="s">
        <v>1416</v>
      </c>
      <c r="G336" t="s">
        <v>2315</v>
      </c>
    </row>
    <row r="337" spans="2:7" x14ac:dyDescent="0.25">
      <c r="B337" t="s">
        <v>679</v>
      </c>
      <c r="C337" t="s">
        <v>642</v>
      </c>
      <c r="D337" t="s">
        <v>602</v>
      </c>
      <c r="E337" t="s">
        <v>680</v>
      </c>
      <c r="G337" t="s">
        <v>2315</v>
      </c>
    </row>
    <row r="338" spans="2:7" x14ac:dyDescent="0.25">
      <c r="B338" t="s">
        <v>1015</v>
      </c>
      <c r="C338" t="s">
        <v>122</v>
      </c>
      <c r="D338" t="s">
        <v>602</v>
      </c>
      <c r="E338" t="s">
        <v>1016</v>
      </c>
      <c r="G338" t="s">
        <v>2315</v>
      </c>
    </row>
    <row r="339" spans="2:7" x14ac:dyDescent="0.25">
      <c r="B339" t="s">
        <v>1418</v>
      </c>
      <c r="C339" t="s">
        <v>647</v>
      </c>
      <c r="D339" t="s">
        <v>602</v>
      </c>
      <c r="E339" t="s">
        <v>1593</v>
      </c>
      <c r="G339" t="s">
        <v>2315</v>
      </c>
    </row>
    <row r="340" spans="2:7" x14ac:dyDescent="0.25">
      <c r="B340" t="s">
        <v>875</v>
      </c>
      <c r="C340" t="s">
        <v>134</v>
      </c>
      <c r="D340" t="s">
        <v>602</v>
      </c>
      <c r="E340" t="s">
        <v>876</v>
      </c>
      <c r="G340" t="s">
        <v>2315</v>
      </c>
    </row>
    <row r="341" spans="2:7" x14ac:dyDescent="0.25">
      <c r="B341" t="s">
        <v>1143</v>
      </c>
      <c r="C341" t="s">
        <v>640</v>
      </c>
      <c r="D341" t="s">
        <v>602</v>
      </c>
      <c r="E341" t="s">
        <v>1266</v>
      </c>
      <c r="G341" t="s">
        <v>2315</v>
      </c>
    </row>
    <row r="342" spans="2:7" x14ac:dyDescent="0.25">
      <c r="B342" t="s">
        <v>1003</v>
      </c>
      <c r="C342" t="s">
        <v>1001</v>
      </c>
      <c r="D342" t="s">
        <v>602</v>
      </c>
      <c r="E342" t="s">
        <v>1004</v>
      </c>
      <c r="G342" t="s">
        <v>2315</v>
      </c>
    </row>
    <row r="343" spans="2:7" x14ac:dyDescent="0.25">
      <c r="B343" t="s">
        <v>891</v>
      </c>
      <c r="C343" t="s">
        <v>117</v>
      </c>
      <c r="D343" t="s">
        <v>602</v>
      </c>
      <c r="E343" t="s">
        <v>892</v>
      </c>
      <c r="G343" t="s">
        <v>2315</v>
      </c>
    </row>
    <row r="344" spans="2:7" x14ac:dyDescent="0.25">
      <c r="B344" t="s">
        <v>1182</v>
      </c>
      <c r="C344" t="s">
        <v>36</v>
      </c>
      <c r="D344" t="s">
        <v>602</v>
      </c>
      <c r="E344" t="s">
        <v>1183</v>
      </c>
      <c r="G344" t="s">
        <v>2315</v>
      </c>
    </row>
    <row r="345" spans="2:7" x14ac:dyDescent="0.25">
      <c r="B345" t="s">
        <v>1420</v>
      </c>
      <c r="C345" t="s">
        <v>645</v>
      </c>
      <c r="D345" t="s">
        <v>602</v>
      </c>
      <c r="E345" t="s">
        <v>1421</v>
      </c>
      <c r="G345" t="s">
        <v>2315</v>
      </c>
    </row>
    <row r="346" spans="2:7" x14ac:dyDescent="0.25">
      <c r="B346" t="s">
        <v>739</v>
      </c>
      <c r="C346" t="s">
        <v>36</v>
      </c>
      <c r="D346" t="s">
        <v>602</v>
      </c>
      <c r="E346" t="s">
        <v>740</v>
      </c>
      <c r="G346" t="s">
        <v>2315</v>
      </c>
    </row>
    <row r="347" spans="2:7" x14ac:dyDescent="0.25">
      <c r="B347" t="s">
        <v>916</v>
      </c>
      <c r="C347" t="s">
        <v>620</v>
      </c>
      <c r="D347" t="s">
        <v>602</v>
      </c>
      <c r="E347" t="s">
        <v>917</v>
      </c>
      <c r="G347" t="s">
        <v>2315</v>
      </c>
    </row>
    <row r="348" spans="2:7" x14ac:dyDescent="0.25">
      <c r="B348" t="s">
        <v>1223</v>
      </c>
      <c r="C348" t="s">
        <v>363</v>
      </c>
      <c r="D348" t="s">
        <v>602</v>
      </c>
      <c r="E348" t="s">
        <v>1224</v>
      </c>
      <c r="G348" t="s">
        <v>2315</v>
      </c>
    </row>
    <row r="349" spans="2:7" x14ac:dyDescent="0.25">
      <c r="B349" t="s">
        <v>909</v>
      </c>
      <c r="C349" t="s">
        <v>615</v>
      </c>
      <c r="D349" t="s">
        <v>602</v>
      </c>
      <c r="E349" t="s">
        <v>910</v>
      </c>
      <c r="G349" t="s">
        <v>2315</v>
      </c>
    </row>
    <row r="350" spans="2:7" x14ac:dyDescent="0.25">
      <c r="B350" t="s">
        <v>918</v>
      </c>
      <c r="C350" t="s">
        <v>619</v>
      </c>
      <c r="D350" t="s">
        <v>602</v>
      </c>
      <c r="E350" t="s">
        <v>919</v>
      </c>
      <c r="G350" t="s">
        <v>2315</v>
      </c>
    </row>
    <row r="351" spans="2:7" x14ac:dyDescent="0.25">
      <c r="B351" t="s">
        <v>1629</v>
      </c>
      <c r="C351" t="s">
        <v>631</v>
      </c>
      <c r="D351" t="s">
        <v>602</v>
      </c>
      <c r="E351" t="s">
        <v>1586</v>
      </c>
      <c r="G351" t="s">
        <v>2315</v>
      </c>
    </row>
    <row r="352" spans="2:7" x14ac:dyDescent="0.25">
      <c r="B352" t="s">
        <v>688</v>
      </c>
      <c r="C352" t="s">
        <v>134</v>
      </c>
      <c r="D352" t="s">
        <v>602</v>
      </c>
      <c r="E352" t="s">
        <v>689</v>
      </c>
      <c r="G352" t="s">
        <v>2315</v>
      </c>
    </row>
    <row r="353" spans="2:7" x14ac:dyDescent="0.25">
      <c r="B353" t="s">
        <v>1186</v>
      </c>
      <c r="C353" t="s">
        <v>622</v>
      </c>
      <c r="D353" t="s">
        <v>602</v>
      </c>
      <c r="E353" t="s">
        <v>1187</v>
      </c>
      <c r="G353" t="s">
        <v>2315</v>
      </c>
    </row>
    <row r="354" spans="2:7" x14ac:dyDescent="0.25">
      <c r="B354" t="s">
        <v>1425</v>
      </c>
      <c r="C354" t="s">
        <v>633</v>
      </c>
      <c r="D354" t="s">
        <v>602</v>
      </c>
      <c r="E354" t="s">
        <v>1426</v>
      </c>
      <c r="G354" t="s">
        <v>2315</v>
      </c>
    </row>
    <row r="355" spans="2:7" x14ac:dyDescent="0.25">
      <c r="B355" t="s">
        <v>1603</v>
      </c>
      <c r="C355" t="s">
        <v>36</v>
      </c>
      <c r="D355" t="s">
        <v>602</v>
      </c>
      <c r="E355" t="s">
        <v>644</v>
      </c>
      <c r="G355" t="s">
        <v>2315</v>
      </c>
    </row>
    <row r="356" spans="2:7" x14ac:dyDescent="0.25">
      <c r="B356" t="s">
        <v>1427</v>
      </c>
      <c r="C356" t="s">
        <v>394</v>
      </c>
      <c r="D356" t="s">
        <v>602</v>
      </c>
      <c r="E356" t="s">
        <v>1259</v>
      </c>
      <c r="G356" t="s">
        <v>2315</v>
      </c>
    </row>
    <row r="357" spans="2:7" x14ac:dyDescent="0.25">
      <c r="B357" t="s">
        <v>659</v>
      </c>
      <c r="C357" t="s">
        <v>660</v>
      </c>
      <c r="D357" t="s">
        <v>602</v>
      </c>
      <c r="E357" t="s">
        <v>661</v>
      </c>
      <c r="G357" t="s">
        <v>2315</v>
      </c>
    </row>
    <row r="358" spans="2:7" x14ac:dyDescent="0.25">
      <c r="B358" t="s">
        <v>1635</v>
      </c>
      <c r="C358" t="s">
        <v>117</v>
      </c>
      <c r="D358" t="s">
        <v>602</v>
      </c>
      <c r="E358" t="s">
        <v>920</v>
      </c>
      <c r="G358" t="s">
        <v>2315</v>
      </c>
    </row>
    <row r="359" spans="2:7" x14ac:dyDescent="0.25">
      <c r="B359" t="s">
        <v>816</v>
      </c>
      <c r="C359" t="s">
        <v>817</v>
      </c>
      <c r="D359" t="s">
        <v>602</v>
      </c>
      <c r="E359" t="s">
        <v>818</v>
      </c>
      <c r="G359" t="s">
        <v>2315</v>
      </c>
    </row>
    <row r="360" spans="2:7" x14ac:dyDescent="0.25">
      <c r="B360" t="s">
        <v>1430</v>
      </c>
      <c r="C360" t="s">
        <v>363</v>
      </c>
      <c r="D360" t="s">
        <v>602</v>
      </c>
      <c r="E360" t="s">
        <v>1431</v>
      </c>
      <c r="G360" t="s">
        <v>2315</v>
      </c>
    </row>
    <row r="361" spans="2:7" x14ac:dyDescent="0.25">
      <c r="B361" t="s">
        <v>1232</v>
      </c>
      <c r="C361" t="s">
        <v>434</v>
      </c>
      <c r="D361" t="s">
        <v>602</v>
      </c>
      <c r="E361" t="s">
        <v>1233</v>
      </c>
      <c r="G361" t="s">
        <v>2315</v>
      </c>
    </row>
    <row r="362" spans="2:7" x14ac:dyDescent="0.25">
      <c r="B362" t="s">
        <v>1450</v>
      </c>
      <c r="C362" t="s">
        <v>416</v>
      </c>
      <c r="D362" t="s">
        <v>602</v>
      </c>
      <c r="E362" t="s">
        <v>1265</v>
      </c>
      <c r="G362" t="s">
        <v>2315</v>
      </c>
    </row>
    <row r="363" spans="2:7" x14ac:dyDescent="0.25">
      <c r="B363" t="s">
        <v>1196</v>
      </c>
      <c r="C363" t="s">
        <v>1197</v>
      </c>
      <c r="D363" t="s">
        <v>602</v>
      </c>
      <c r="E363" t="s">
        <v>1198</v>
      </c>
      <c r="G363" t="s">
        <v>2315</v>
      </c>
    </row>
    <row r="364" spans="2:7" x14ac:dyDescent="0.25">
      <c r="B364" t="s">
        <v>1636</v>
      </c>
      <c r="C364" t="s">
        <v>620</v>
      </c>
      <c r="D364" t="s">
        <v>602</v>
      </c>
      <c r="E364" t="s">
        <v>992</v>
      </c>
      <c r="G364" t="s">
        <v>2315</v>
      </c>
    </row>
    <row r="365" spans="2:7" x14ac:dyDescent="0.25">
      <c r="B365" t="s">
        <v>903</v>
      </c>
      <c r="C365" t="s">
        <v>122</v>
      </c>
      <c r="D365" t="s">
        <v>602</v>
      </c>
      <c r="E365" t="s">
        <v>904</v>
      </c>
      <c r="G365" t="s">
        <v>2315</v>
      </c>
    </row>
    <row r="366" spans="2:7" x14ac:dyDescent="0.25">
      <c r="B366" t="s">
        <v>1201</v>
      </c>
      <c r="C366" t="s">
        <v>648</v>
      </c>
      <c r="D366" t="s">
        <v>602</v>
      </c>
      <c r="E366" t="s">
        <v>1202</v>
      </c>
      <c r="G366" t="s">
        <v>2315</v>
      </c>
    </row>
    <row r="367" spans="2:7" x14ac:dyDescent="0.25">
      <c r="B367" t="s">
        <v>1622</v>
      </c>
      <c r="C367" t="s">
        <v>122</v>
      </c>
      <c r="D367" t="s">
        <v>602</v>
      </c>
      <c r="E367" t="s">
        <v>1578</v>
      </c>
      <c r="G367" t="s">
        <v>2315</v>
      </c>
    </row>
    <row r="368" spans="2:7" x14ac:dyDescent="0.25">
      <c r="B368" t="s">
        <v>690</v>
      </c>
      <c r="C368" t="s">
        <v>122</v>
      </c>
      <c r="D368" t="s">
        <v>602</v>
      </c>
      <c r="E368" t="s">
        <v>691</v>
      </c>
      <c r="G368" t="s">
        <v>2315</v>
      </c>
    </row>
    <row r="369" spans="2:7" x14ac:dyDescent="0.25">
      <c r="B369" t="s">
        <v>1019</v>
      </c>
      <c r="C369" t="s">
        <v>117</v>
      </c>
      <c r="D369" t="s">
        <v>602</v>
      </c>
      <c r="E369" t="s">
        <v>1020</v>
      </c>
      <c r="G369" t="s">
        <v>2315</v>
      </c>
    </row>
    <row r="370" spans="2:7" x14ac:dyDescent="0.25">
      <c r="B370" t="s">
        <v>748</v>
      </c>
      <c r="C370" t="s">
        <v>42</v>
      </c>
      <c r="D370" t="s">
        <v>602</v>
      </c>
      <c r="E370" t="s">
        <v>749</v>
      </c>
      <c r="G370" t="s">
        <v>2315</v>
      </c>
    </row>
    <row r="371" spans="2:7" x14ac:dyDescent="0.25">
      <c r="B371" t="s">
        <v>1604</v>
      </c>
      <c r="C371" t="s">
        <v>122</v>
      </c>
      <c r="D371" t="s">
        <v>602</v>
      </c>
      <c r="E371" t="s">
        <v>915</v>
      </c>
      <c r="G371" t="s">
        <v>2315</v>
      </c>
    </row>
    <row r="372" spans="2:7" x14ac:dyDescent="0.25">
      <c r="B372" t="s">
        <v>970</v>
      </c>
      <c r="C372" t="s">
        <v>971</v>
      </c>
      <c r="D372" t="s">
        <v>602</v>
      </c>
      <c r="E372" t="s">
        <v>972</v>
      </c>
      <c r="G372" t="s">
        <v>2315</v>
      </c>
    </row>
    <row r="373" spans="2:7" x14ac:dyDescent="0.25">
      <c r="B373" t="s">
        <v>893</v>
      </c>
      <c r="C373" t="s">
        <v>122</v>
      </c>
      <c r="D373" t="s">
        <v>602</v>
      </c>
      <c r="E373" t="s">
        <v>894</v>
      </c>
      <c r="G373" t="s">
        <v>2315</v>
      </c>
    </row>
    <row r="374" spans="2:7" x14ac:dyDescent="0.25">
      <c r="B374" t="s">
        <v>1236</v>
      </c>
      <c r="C374" t="s">
        <v>648</v>
      </c>
      <c r="D374" t="s">
        <v>602</v>
      </c>
      <c r="E374" t="s">
        <v>1237</v>
      </c>
      <c r="G374" t="s">
        <v>2315</v>
      </c>
    </row>
    <row r="375" spans="2:7" x14ac:dyDescent="0.25">
      <c r="B375" t="s">
        <v>1189</v>
      </c>
      <c r="C375" t="s">
        <v>1190</v>
      </c>
      <c r="D375" t="s">
        <v>602</v>
      </c>
      <c r="E375" t="s">
        <v>1191</v>
      </c>
      <c r="G375" t="s">
        <v>2315</v>
      </c>
    </row>
    <row r="376" spans="2:7" x14ac:dyDescent="0.25">
      <c r="B376" t="s">
        <v>1608</v>
      </c>
      <c r="C376" t="s">
        <v>377</v>
      </c>
      <c r="D376" t="s">
        <v>602</v>
      </c>
      <c r="E376" t="s">
        <v>1234</v>
      </c>
      <c r="G376" t="s">
        <v>2315</v>
      </c>
    </row>
    <row r="377" spans="2:7" x14ac:dyDescent="0.25">
      <c r="B377" t="s">
        <v>1620</v>
      </c>
      <c r="C377" t="s">
        <v>429</v>
      </c>
      <c r="D377" t="s">
        <v>602</v>
      </c>
      <c r="E377" t="s">
        <v>1097</v>
      </c>
      <c r="G377" t="s">
        <v>2315</v>
      </c>
    </row>
    <row r="378" spans="2:7" x14ac:dyDescent="0.25">
      <c r="B378" t="s">
        <v>860</v>
      </c>
      <c r="C378" t="s">
        <v>117</v>
      </c>
      <c r="D378" t="s">
        <v>602</v>
      </c>
      <c r="E378" t="s">
        <v>861</v>
      </c>
      <c r="G378" t="s">
        <v>2315</v>
      </c>
    </row>
    <row r="379" spans="2:7" x14ac:dyDescent="0.25">
      <c r="B379" t="s">
        <v>1618</v>
      </c>
      <c r="C379" t="s">
        <v>176</v>
      </c>
      <c r="D379" t="s">
        <v>602</v>
      </c>
      <c r="E379" t="s">
        <v>1575</v>
      </c>
      <c r="G379" t="s">
        <v>2315</v>
      </c>
    </row>
    <row r="380" spans="2:7" x14ac:dyDescent="0.25">
      <c r="B380" t="s">
        <v>1157</v>
      </c>
      <c r="C380" t="s">
        <v>611</v>
      </c>
      <c r="D380" t="s">
        <v>602</v>
      </c>
      <c r="E380" t="s">
        <v>1158</v>
      </c>
      <c r="G380" t="s">
        <v>2315</v>
      </c>
    </row>
    <row r="381" spans="2:7" x14ac:dyDescent="0.25">
      <c r="B381" t="s">
        <v>1012</v>
      </c>
      <c r="C381" t="s">
        <v>122</v>
      </c>
      <c r="D381" t="s">
        <v>602</v>
      </c>
      <c r="E381" t="s">
        <v>1013</v>
      </c>
      <c r="G381" t="s">
        <v>2315</v>
      </c>
    </row>
    <row r="382" spans="2:7" x14ac:dyDescent="0.25">
      <c r="B382" t="s">
        <v>1433</v>
      </c>
      <c r="C382" t="s">
        <v>762</v>
      </c>
      <c r="D382" t="s">
        <v>602</v>
      </c>
      <c r="E382" t="s">
        <v>1434</v>
      </c>
      <c r="G382" t="s">
        <v>2315</v>
      </c>
    </row>
    <row r="383" spans="2:7" x14ac:dyDescent="0.25">
      <c r="B383" t="s">
        <v>1615</v>
      </c>
      <c r="C383" t="s">
        <v>42</v>
      </c>
      <c r="D383" t="s">
        <v>602</v>
      </c>
      <c r="E383" t="s">
        <v>1396</v>
      </c>
      <c r="G383" t="s">
        <v>2315</v>
      </c>
    </row>
    <row r="384" spans="2:7" x14ac:dyDescent="0.25">
      <c r="B384" t="s">
        <v>1435</v>
      </c>
      <c r="C384" t="s">
        <v>42</v>
      </c>
      <c r="D384" t="s">
        <v>602</v>
      </c>
      <c r="E384" t="s">
        <v>1436</v>
      </c>
      <c r="G384" t="s">
        <v>2315</v>
      </c>
    </row>
    <row r="385" spans="2:7" x14ac:dyDescent="0.25">
      <c r="B385" t="s">
        <v>1114</v>
      </c>
      <c r="C385" t="s">
        <v>424</v>
      </c>
      <c r="D385" t="s">
        <v>602</v>
      </c>
      <c r="E385" t="s">
        <v>1115</v>
      </c>
      <c r="G385" t="s">
        <v>2315</v>
      </c>
    </row>
    <row r="386" spans="2:7" x14ac:dyDescent="0.25">
      <c r="B386" t="s">
        <v>1098</v>
      </c>
      <c r="C386" t="s">
        <v>629</v>
      </c>
      <c r="D386" t="s">
        <v>602</v>
      </c>
      <c r="E386" t="s">
        <v>1099</v>
      </c>
      <c r="G386" t="s">
        <v>2315</v>
      </c>
    </row>
    <row r="387" spans="2:7" x14ac:dyDescent="0.25">
      <c r="B387" t="s">
        <v>1014</v>
      </c>
      <c r="C387" t="s">
        <v>619</v>
      </c>
      <c r="D387" t="s">
        <v>602</v>
      </c>
      <c r="E387" t="s">
        <v>1006</v>
      </c>
      <c r="G387" t="s">
        <v>2315</v>
      </c>
    </row>
    <row r="388" spans="2:7" x14ac:dyDescent="0.25">
      <c r="B388" t="s">
        <v>1225</v>
      </c>
      <c r="C388" t="s">
        <v>363</v>
      </c>
      <c r="D388" t="s">
        <v>602</v>
      </c>
      <c r="E388" t="s">
        <v>1226</v>
      </c>
      <c r="G388" t="s">
        <v>2315</v>
      </c>
    </row>
    <row r="389" spans="2:7" x14ac:dyDescent="0.25">
      <c r="B389" t="s">
        <v>1439</v>
      </c>
      <c r="C389" t="s">
        <v>42</v>
      </c>
      <c r="D389" t="s">
        <v>602</v>
      </c>
      <c r="E389" t="s">
        <v>1440</v>
      </c>
      <c r="G389" t="s">
        <v>2315</v>
      </c>
    </row>
    <row r="390" spans="2:7" x14ac:dyDescent="0.25">
      <c r="B390" t="s">
        <v>1184</v>
      </c>
      <c r="C390" t="s">
        <v>36</v>
      </c>
      <c r="D390" t="s">
        <v>602</v>
      </c>
      <c r="E390" t="s">
        <v>1185</v>
      </c>
      <c r="G390" t="s">
        <v>2315</v>
      </c>
    </row>
    <row r="391" spans="2:7" x14ac:dyDescent="0.25">
      <c r="B391" t="s">
        <v>1100</v>
      </c>
      <c r="C391" t="s">
        <v>629</v>
      </c>
      <c r="D391" t="s">
        <v>602</v>
      </c>
      <c r="E391" t="s">
        <v>1101</v>
      </c>
      <c r="G391" t="s">
        <v>2315</v>
      </c>
    </row>
    <row r="392" spans="2:7" x14ac:dyDescent="0.25">
      <c r="B392" t="s">
        <v>1444</v>
      </c>
      <c r="C392" t="s">
        <v>1105</v>
      </c>
      <c r="D392" t="s">
        <v>602</v>
      </c>
      <c r="E392" t="s">
        <v>1445</v>
      </c>
      <c r="G392" t="s">
        <v>2315</v>
      </c>
    </row>
    <row r="393" spans="2:7" x14ac:dyDescent="0.25">
      <c r="B393" t="s">
        <v>1164</v>
      </c>
      <c r="C393" t="s">
        <v>628</v>
      </c>
      <c r="D393" t="s">
        <v>602</v>
      </c>
      <c r="E393" t="s">
        <v>1165</v>
      </c>
      <c r="G393" t="s">
        <v>2315</v>
      </c>
    </row>
    <row r="394" spans="2:7" x14ac:dyDescent="0.25">
      <c r="B394" t="s">
        <v>1601</v>
      </c>
      <c r="C394" t="s">
        <v>648</v>
      </c>
      <c r="D394" t="s">
        <v>602</v>
      </c>
      <c r="E394" t="s">
        <v>1235</v>
      </c>
      <c r="G394" t="s">
        <v>2315</v>
      </c>
    </row>
    <row r="395" spans="2:7" x14ac:dyDescent="0.25">
      <c r="B395" t="s">
        <v>801</v>
      </c>
      <c r="C395" t="s">
        <v>802</v>
      </c>
      <c r="D395" t="s">
        <v>602</v>
      </c>
      <c r="E395" t="s">
        <v>803</v>
      </c>
      <c r="G395" t="s">
        <v>2315</v>
      </c>
    </row>
    <row r="396" spans="2:7" x14ac:dyDescent="0.25">
      <c r="B396" t="s">
        <v>895</v>
      </c>
      <c r="C396" t="s">
        <v>615</v>
      </c>
      <c r="D396" t="s">
        <v>602</v>
      </c>
      <c r="E396" t="s">
        <v>896</v>
      </c>
      <c r="G396" t="s">
        <v>2315</v>
      </c>
    </row>
    <row r="397" spans="2:7" x14ac:dyDescent="0.25">
      <c r="B397" t="s">
        <v>1263</v>
      </c>
      <c r="C397" t="s">
        <v>226</v>
      </c>
      <c r="D397" t="s">
        <v>602</v>
      </c>
      <c r="E397" t="s">
        <v>1264</v>
      </c>
      <c r="G397" t="s">
        <v>2315</v>
      </c>
    </row>
    <row r="398" spans="2:7" x14ac:dyDescent="0.25">
      <c r="B398" t="s">
        <v>1446</v>
      </c>
      <c r="C398" t="s">
        <v>657</v>
      </c>
      <c r="D398" t="s">
        <v>602</v>
      </c>
      <c r="E398" t="s">
        <v>1447</v>
      </c>
      <c r="G398" t="s">
        <v>2315</v>
      </c>
    </row>
    <row r="399" spans="2:7" x14ac:dyDescent="0.25">
      <c r="B399" t="s">
        <v>1271</v>
      </c>
      <c r="C399" t="s">
        <v>647</v>
      </c>
      <c r="D399" t="s">
        <v>602</v>
      </c>
      <c r="E399" t="s">
        <v>1272</v>
      </c>
      <c r="G399" t="s">
        <v>2315</v>
      </c>
    </row>
    <row r="400" spans="2:7" x14ac:dyDescent="0.25">
      <c r="B400" t="s">
        <v>1289</v>
      </c>
      <c r="C400" t="s">
        <v>434</v>
      </c>
      <c r="D400" t="s">
        <v>602</v>
      </c>
      <c r="E400" t="s">
        <v>1290</v>
      </c>
      <c r="G400" t="s">
        <v>2315</v>
      </c>
    </row>
    <row r="401" spans="2:7" x14ac:dyDescent="0.25">
      <c r="B401" t="s">
        <v>1452</v>
      </c>
      <c r="C401" t="s">
        <v>624</v>
      </c>
      <c r="D401" t="s">
        <v>602</v>
      </c>
      <c r="E401" t="s">
        <v>1451</v>
      </c>
      <c r="G401" t="s">
        <v>2315</v>
      </c>
    </row>
    <row r="402" spans="2:7" x14ac:dyDescent="0.25">
      <c r="B402" t="s">
        <v>1211</v>
      </c>
      <c r="C402" t="s">
        <v>648</v>
      </c>
      <c r="D402" t="s">
        <v>602</v>
      </c>
      <c r="E402" t="s">
        <v>1212</v>
      </c>
      <c r="G402" t="s">
        <v>2315</v>
      </c>
    </row>
    <row r="403" spans="2:7" x14ac:dyDescent="0.25">
      <c r="B403" t="s">
        <v>1221</v>
      </c>
      <c r="C403" t="s">
        <v>366</v>
      </c>
      <c r="D403" t="s">
        <v>602</v>
      </c>
      <c r="E403" t="s">
        <v>1222</v>
      </c>
      <c r="G403" t="s">
        <v>2315</v>
      </c>
    </row>
    <row r="404" spans="2:7" x14ac:dyDescent="0.25">
      <c r="B404" t="s">
        <v>864</v>
      </c>
      <c r="C404" t="s">
        <v>117</v>
      </c>
      <c r="D404" t="s">
        <v>602</v>
      </c>
      <c r="E404" t="s">
        <v>865</v>
      </c>
      <c r="G404" t="s">
        <v>2315</v>
      </c>
    </row>
    <row r="405" spans="2:7" x14ac:dyDescent="0.25">
      <c r="B405" t="s">
        <v>897</v>
      </c>
      <c r="C405" t="s">
        <v>657</v>
      </c>
      <c r="D405" t="s">
        <v>602</v>
      </c>
      <c r="E405" t="s">
        <v>898</v>
      </c>
      <c r="G405" t="s">
        <v>2315</v>
      </c>
    </row>
    <row r="406" spans="2:7" x14ac:dyDescent="0.25">
      <c r="B406" t="s">
        <v>2024</v>
      </c>
      <c r="C406" t="s">
        <v>949</v>
      </c>
      <c r="D406" t="s">
        <v>950</v>
      </c>
      <c r="G406" t="s">
        <v>2009</v>
      </c>
    </row>
    <row r="407" spans="2:7" x14ac:dyDescent="0.25">
      <c r="B407" t="s">
        <v>2025</v>
      </c>
      <c r="C407" t="s">
        <v>1301</v>
      </c>
      <c r="D407" t="s">
        <v>835</v>
      </c>
      <c r="G407" t="s">
        <v>2009</v>
      </c>
    </row>
    <row r="408" spans="2:7" x14ac:dyDescent="0.25">
      <c r="B408" t="s">
        <v>2026</v>
      </c>
      <c r="C408" t="s">
        <v>1220</v>
      </c>
      <c r="D408" t="s">
        <v>835</v>
      </c>
      <c r="G408" t="s">
        <v>2009</v>
      </c>
    </row>
    <row r="409" spans="2:7" x14ac:dyDescent="0.25">
      <c r="B409" t="s">
        <v>2027</v>
      </c>
      <c r="C409" t="s">
        <v>78</v>
      </c>
      <c r="D409" t="s">
        <v>835</v>
      </c>
      <c r="G409" t="s">
        <v>2009</v>
      </c>
    </row>
    <row r="410" spans="2:7" x14ac:dyDescent="0.25">
      <c r="B410" t="s">
        <v>2028</v>
      </c>
      <c r="C410" t="s">
        <v>1084</v>
      </c>
      <c r="D410" t="s">
        <v>835</v>
      </c>
      <c r="G410" t="s">
        <v>2009</v>
      </c>
    </row>
    <row r="411" spans="2:7" x14ac:dyDescent="0.25">
      <c r="B411" t="s">
        <v>2029</v>
      </c>
      <c r="C411" t="s">
        <v>1285</v>
      </c>
      <c r="D411" t="s">
        <v>835</v>
      </c>
      <c r="G411" t="s">
        <v>2009</v>
      </c>
    </row>
    <row r="412" spans="2:7" x14ac:dyDescent="0.25">
      <c r="B412" t="s">
        <v>2030</v>
      </c>
      <c r="C412" t="s">
        <v>834</v>
      </c>
      <c r="D412" t="s">
        <v>835</v>
      </c>
      <c r="G412" t="s">
        <v>2009</v>
      </c>
    </row>
    <row r="413" spans="2:7" x14ac:dyDescent="0.25">
      <c r="B413" t="s">
        <v>2031</v>
      </c>
      <c r="C413" t="s">
        <v>812</v>
      </c>
      <c r="D413" t="s">
        <v>835</v>
      </c>
      <c r="G413" t="s">
        <v>2009</v>
      </c>
    </row>
    <row r="414" spans="2:7" x14ac:dyDescent="0.25">
      <c r="B414" t="s">
        <v>2032</v>
      </c>
      <c r="C414" t="s">
        <v>847</v>
      </c>
      <c r="D414" t="s">
        <v>835</v>
      </c>
      <c r="G414" t="s">
        <v>2009</v>
      </c>
    </row>
    <row r="415" spans="2:7" x14ac:dyDescent="0.25">
      <c r="B415" t="s">
        <v>2033</v>
      </c>
      <c r="C415" t="s">
        <v>845</v>
      </c>
      <c r="D415" t="s">
        <v>835</v>
      </c>
      <c r="G415" t="s">
        <v>2009</v>
      </c>
    </row>
    <row r="416" spans="2:7" x14ac:dyDescent="0.25">
      <c r="B416" t="s">
        <v>2034</v>
      </c>
      <c r="C416" t="s">
        <v>988</v>
      </c>
      <c r="D416" t="s">
        <v>835</v>
      </c>
      <c r="G416" t="s">
        <v>2009</v>
      </c>
    </row>
    <row r="417" spans="2:7" x14ac:dyDescent="0.25">
      <c r="B417" t="s">
        <v>2035</v>
      </c>
      <c r="C417" t="s">
        <v>647</v>
      </c>
      <c r="D417" t="s">
        <v>835</v>
      </c>
      <c r="G417" t="s">
        <v>2009</v>
      </c>
    </row>
    <row r="418" spans="2:7" x14ac:dyDescent="0.25">
      <c r="B418" t="s">
        <v>2036</v>
      </c>
      <c r="C418" t="s">
        <v>2018</v>
      </c>
      <c r="D418" t="s">
        <v>1110</v>
      </c>
      <c r="G418" t="s">
        <v>2009</v>
      </c>
    </row>
    <row r="419" spans="2:7" x14ac:dyDescent="0.25">
      <c r="B419" t="s">
        <v>2037</v>
      </c>
      <c r="C419" t="s">
        <v>1195</v>
      </c>
      <c r="D419" t="s">
        <v>787</v>
      </c>
      <c r="G419" t="s">
        <v>2009</v>
      </c>
    </row>
    <row r="420" spans="2:7" x14ac:dyDescent="0.25">
      <c r="B420" t="s">
        <v>2038</v>
      </c>
      <c r="C420" t="s">
        <v>1242</v>
      </c>
      <c r="D420" t="s">
        <v>787</v>
      </c>
      <c r="G420" t="s">
        <v>2009</v>
      </c>
    </row>
    <row r="421" spans="2:7" x14ac:dyDescent="0.25">
      <c r="B421" t="s">
        <v>2039</v>
      </c>
      <c r="C421" t="s">
        <v>1195</v>
      </c>
      <c r="D421" t="s">
        <v>787</v>
      </c>
      <c r="G421" t="s">
        <v>2009</v>
      </c>
    </row>
    <row r="422" spans="2:7" x14ac:dyDescent="0.25">
      <c r="B422" t="s">
        <v>2040</v>
      </c>
      <c r="C422" t="s">
        <v>842</v>
      </c>
      <c r="D422" t="s">
        <v>787</v>
      </c>
      <c r="G422" t="s">
        <v>2009</v>
      </c>
    </row>
    <row r="423" spans="2:7" x14ac:dyDescent="0.25">
      <c r="B423" t="s">
        <v>2041</v>
      </c>
      <c r="C423" t="s">
        <v>1242</v>
      </c>
      <c r="D423" t="s">
        <v>787</v>
      </c>
      <c r="G423" t="s">
        <v>2009</v>
      </c>
    </row>
    <row r="424" spans="2:7" x14ac:dyDescent="0.25">
      <c r="B424" t="s">
        <v>2042</v>
      </c>
      <c r="C424" t="s">
        <v>1255</v>
      </c>
      <c r="D424" t="s">
        <v>787</v>
      </c>
      <c r="G424" t="s">
        <v>2009</v>
      </c>
    </row>
    <row r="425" spans="2:7" x14ac:dyDescent="0.25">
      <c r="B425" t="s">
        <v>2043</v>
      </c>
      <c r="C425" t="s">
        <v>829</v>
      </c>
      <c r="D425" t="s">
        <v>787</v>
      </c>
      <c r="G425" t="s">
        <v>2009</v>
      </c>
    </row>
    <row r="426" spans="2:7" x14ac:dyDescent="0.25">
      <c r="B426" t="s">
        <v>2044</v>
      </c>
      <c r="C426" t="s">
        <v>1247</v>
      </c>
      <c r="D426" t="s">
        <v>787</v>
      </c>
      <c r="G426" t="s">
        <v>2009</v>
      </c>
    </row>
    <row r="427" spans="2:7" x14ac:dyDescent="0.25">
      <c r="B427" t="s">
        <v>2045</v>
      </c>
      <c r="C427" t="s">
        <v>840</v>
      </c>
      <c r="D427" t="s">
        <v>787</v>
      </c>
      <c r="G427" t="s">
        <v>2009</v>
      </c>
    </row>
    <row r="428" spans="2:7" x14ac:dyDescent="0.25">
      <c r="B428" t="s">
        <v>2046</v>
      </c>
      <c r="C428" t="s">
        <v>1326</v>
      </c>
      <c r="D428" t="s">
        <v>787</v>
      </c>
      <c r="G428" t="s">
        <v>2009</v>
      </c>
    </row>
    <row r="429" spans="2:7" x14ac:dyDescent="0.25">
      <c r="B429" t="s">
        <v>2047</v>
      </c>
      <c r="C429" t="s">
        <v>1304</v>
      </c>
      <c r="D429" t="s">
        <v>787</v>
      </c>
      <c r="G429" t="s">
        <v>2009</v>
      </c>
    </row>
    <row r="430" spans="2:7" x14ac:dyDescent="0.25">
      <c r="B430" t="s">
        <v>2048</v>
      </c>
      <c r="C430" t="s">
        <v>1255</v>
      </c>
      <c r="D430" t="s">
        <v>787</v>
      </c>
      <c r="G430" t="s">
        <v>2009</v>
      </c>
    </row>
    <row r="431" spans="2:7" x14ac:dyDescent="0.25">
      <c r="B431" t="s">
        <v>2049</v>
      </c>
      <c r="C431" t="s">
        <v>94</v>
      </c>
      <c r="D431" t="s">
        <v>787</v>
      </c>
      <c r="G431" t="s">
        <v>2009</v>
      </c>
    </row>
    <row r="432" spans="2:7" x14ac:dyDescent="0.25">
      <c r="B432" t="s">
        <v>2050</v>
      </c>
      <c r="C432" t="s">
        <v>405</v>
      </c>
      <c r="D432" t="s">
        <v>787</v>
      </c>
      <c r="G432" t="s">
        <v>2009</v>
      </c>
    </row>
    <row r="433" spans="2:7" x14ac:dyDescent="0.25">
      <c r="B433" t="s">
        <v>2051</v>
      </c>
      <c r="C433" t="s">
        <v>635</v>
      </c>
      <c r="D433" t="s">
        <v>787</v>
      </c>
      <c r="G433" t="s">
        <v>2009</v>
      </c>
    </row>
    <row r="434" spans="2:7" x14ac:dyDescent="0.25">
      <c r="B434" t="s">
        <v>2052</v>
      </c>
      <c r="C434" t="s">
        <v>964</v>
      </c>
      <c r="D434" t="s">
        <v>787</v>
      </c>
      <c r="G434" t="s">
        <v>2009</v>
      </c>
    </row>
    <row r="435" spans="2:7" x14ac:dyDescent="0.25">
      <c r="B435" t="s">
        <v>2053</v>
      </c>
      <c r="C435" t="s">
        <v>635</v>
      </c>
      <c r="D435" t="s">
        <v>787</v>
      </c>
      <c r="G435" t="s">
        <v>2009</v>
      </c>
    </row>
    <row r="436" spans="2:7" x14ac:dyDescent="0.25">
      <c r="B436" t="s">
        <v>2054</v>
      </c>
      <c r="C436" t="s">
        <v>641</v>
      </c>
      <c r="D436" t="s">
        <v>787</v>
      </c>
      <c r="G436" t="s">
        <v>2009</v>
      </c>
    </row>
    <row r="437" spans="2:7" x14ac:dyDescent="0.25">
      <c r="B437" t="s">
        <v>2055</v>
      </c>
      <c r="C437" t="s">
        <v>1245</v>
      </c>
      <c r="D437" t="s">
        <v>787</v>
      </c>
      <c r="G437" t="s">
        <v>2009</v>
      </c>
    </row>
    <row r="438" spans="2:7" x14ac:dyDescent="0.25">
      <c r="B438" t="s">
        <v>2056</v>
      </c>
      <c r="C438" t="s">
        <v>2020</v>
      </c>
      <c r="D438" t="s">
        <v>787</v>
      </c>
      <c r="G438" t="s">
        <v>2009</v>
      </c>
    </row>
    <row r="439" spans="2:7" x14ac:dyDescent="0.25">
      <c r="B439" t="s">
        <v>2057</v>
      </c>
      <c r="C439" t="s">
        <v>1028</v>
      </c>
      <c r="D439" t="s">
        <v>787</v>
      </c>
      <c r="G439" t="s">
        <v>2009</v>
      </c>
    </row>
    <row r="440" spans="2:7" x14ac:dyDescent="0.25">
      <c r="B440" t="s">
        <v>2058</v>
      </c>
      <c r="C440" t="s">
        <v>838</v>
      </c>
      <c r="D440" t="s">
        <v>787</v>
      </c>
      <c r="G440" t="s">
        <v>2009</v>
      </c>
    </row>
    <row r="441" spans="2:7" x14ac:dyDescent="0.25">
      <c r="B441" t="s">
        <v>2059</v>
      </c>
      <c r="C441" t="s">
        <v>1134</v>
      </c>
      <c r="D441" t="s">
        <v>787</v>
      </c>
      <c r="G441" t="s">
        <v>2009</v>
      </c>
    </row>
    <row r="442" spans="2:7" x14ac:dyDescent="0.25">
      <c r="B442" t="s">
        <v>2060</v>
      </c>
      <c r="C442" t="s">
        <v>831</v>
      </c>
      <c r="D442" t="s">
        <v>832</v>
      </c>
      <c r="G442" t="s">
        <v>2009</v>
      </c>
    </row>
    <row r="443" spans="2:7" x14ac:dyDescent="0.25">
      <c r="B443" t="s">
        <v>2061</v>
      </c>
      <c r="C443" t="s">
        <v>986</v>
      </c>
      <c r="D443" t="s">
        <v>832</v>
      </c>
      <c r="G443" t="s">
        <v>2009</v>
      </c>
    </row>
    <row r="444" spans="2:7" x14ac:dyDescent="0.25">
      <c r="B444" t="s">
        <v>2062</v>
      </c>
      <c r="C444" t="s">
        <v>132</v>
      </c>
      <c r="D444" t="s">
        <v>614</v>
      </c>
      <c r="G444" t="s">
        <v>2009</v>
      </c>
    </row>
    <row r="445" spans="2:7" x14ac:dyDescent="0.25">
      <c r="B445" t="s">
        <v>2063</v>
      </c>
      <c r="C445" t="s">
        <v>630</v>
      </c>
      <c r="D445" t="s">
        <v>614</v>
      </c>
      <c r="G445" t="s">
        <v>2009</v>
      </c>
    </row>
    <row r="446" spans="2:7" x14ac:dyDescent="0.25">
      <c r="B446" t="s">
        <v>2064</v>
      </c>
      <c r="C446" t="s">
        <v>1118</v>
      </c>
      <c r="D446" t="s">
        <v>614</v>
      </c>
      <c r="G446" t="s">
        <v>2009</v>
      </c>
    </row>
    <row r="447" spans="2:7" x14ac:dyDescent="0.25">
      <c r="B447" t="s">
        <v>2065</v>
      </c>
      <c r="C447" t="s">
        <v>1089</v>
      </c>
      <c r="D447" t="s">
        <v>614</v>
      </c>
      <c r="G447" t="s">
        <v>2009</v>
      </c>
    </row>
    <row r="448" spans="2:7" x14ac:dyDescent="0.25">
      <c r="B448" t="s">
        <v>2066</v>
      </c>
      <c r="C448" t="s">
        <v>658</v>
      </c>
      <c r="D448" t="s">
        <v>614</v>
      </c>
      <c r="G448" t="s">
        <v>2009</v>
      </c>
    </row>
    <row r="449" spans="2:7" x14ac:dyDescent="0.25">
      <c r="B449" t="s">
        <v>2067</v>
      </c>
      <c r="C449" t="s">
        <v>1037</v>
      </c>
      <c r="D449" t="s">
        <v>614</v>
      </c>
      <c r="G449" t="s">
        <v>2009</v>
      </c>
    </row>
    <row r="450" spans="2:7" x14ac:dyDescent="0.25">
      <c r="B450" t="s">
        <v>2068</v>
      </c>
      <c r="C450" t="s">
        <v>1302</v>
      </c>
      <c r="D450" t="s">
        <v>614</v>
      </c>
      <c r="G450" t="s">
        <v>2009</v>
      </c>
    </row>
    <row r="451" spans="2:7" x14ac:dyDescent="0.25">
      <c r="B451" t="s">
        <v>2069</v>
      </c>
      <c r="C451" t="s">
        <v>985</v>
      </c>
      <c r="D451" t="s">
        <v>614</v>
      </c>
      <c r="G451" t="s">
        <v>2009</v>
      </c>
    </row>
    <row r="452" spans="2:7" x14ac:dyDescent="0.25">
      <c r="B452" t="s">
        <v>2070</v>
      </c>
      <c r="C452" t="s">
        <v>1170</v>
      </c>
      <c r="D452" t="s">
        <v>614</v>
      </c>
      <c r="G452" t="s">
        <v>2009</v>
      </c>
    </row>
    <row r="453" spans="2:7" x14ac:dyDescent="0.25">
      <c r="B453" t="s">
        <v>2071</v>
      </c>
      <c r="C453" t="s">
        <v>1279</v>
      </c>
      <c r="D453" t="s">
        <v>614</v>
      </c>
      <c r="G453" t="s">
        <v>2009</v>
      </c>
    </row>
    <row r="454" spans="2:7" x14ac:dyDescent="0.25">
      <c r="B454" t="s">
        <v>2072</v>
      </c>
      <c r="C454" t="s">
        <v>1118</v>
      </c>
      <c r="D454" t="s">
        <v>614</v>
      </c>
      <c r="G454" t="s">
        <v>2009</v>
      </c>
    </row>
    <row r="455" spans="2:7" x14ac:dyDescent="0.25">
      <c r="B455" t="s">
        <v>2073</v>
      </c>
      <c r="C455" t="s">
        <v>613</v>
      </c>
      <c r="D455" t="s">
        <v>614</v>
      </c>
      <c r="G455" t="s">
        <v>2009</v>
      </c>
    </row>
    <row r="456" spans="2:7" x14ac:dyDescent="0.25">
      <c r="B456" t="s">
        <v>2074</v>
      </c>
      <c r="C456" t="s">
        <v>613</v>
      </c>
      <c r="D456" t="s">
        <v>614</v>
      </c>
      <c r="G456" t="s">
        <v>2009</v>
      </c>
    </row>
    <row r="457" spans="2:7" x14ac:dyDescent="0.25">
      <c r="B457" t="s">
        <v>2075</v>
      </c>
      <c r="C457" t="s">
        <v>1328</v>
      </c>
      <c r="D457" t="s">
        <v>614</v>
      </c>
      <c r="G457" t="s">
        <v>2009</v>
      </c>
    </row>
    <row r="458" spans="2:7" x14ac:dyDescent="0.25">
      <c r="B458" t="s">
        <v>2076</v>
      </c>
      <c r="C458" t="s">
        <v>1283</v>
      </c>
      <c r="D458" t="s">
        <v>614</v>
      </c>
      <c r="G458" t="s">
        <v>2009</v>
      </c>
    </row>
    <row r="459" spans="2:7" x14ac:dyDescent="0.25">
      <c r="B459" t="s">
        <v>2077</v>
      </c>
      <c r="C459" t="s">
        <v>613</v>
      </c>
      <c r="D459" t="s">
        <v>614</v>
      </c>
      <c r="G459" t="s">
        <v>2009</v>
      </c>
    </row>
    <row r="460" spans="2:7" x14ac:dyDescent="0.25">
      <c r="B460" t="s">
        <v>2078</v>
      </c>
      <c r="C460" t="s">
        <v>1035</v>
      </c>
      <c r="D460" t="s">
        <v>614</v>
      </c>
      <c r="G460" t="s">
        <v>2009</v>
      </c>
    </row>
    <row r="461" spans="2:7" x14ac:dyDescent="0.25">
      <c r="B461" t="s">
        <v>2079</v>
      </c>
      <c r="C461" t="s">
        <v>1317</v>
      </c>
      <c r="D461" t="s">
        <v>614</v>
      </c>
      <c r="G461" t="s">
        <v>2009</v>
      </c>
    </row>
    <row r="462" spans="2:7" x14ac:dyDescent="0.25">
      <c r="B462" t="s">
        <v>2080</v>
      </c>
      <c r="C462" t="s">
        <v>654</v>
      </c>
      <c r="D462" t="s">
        <v>614</v>
      </c>
      <c r="E462" t="s">
        <v>451</v>
      </c>
      <c r="F462" t="s">
        <v>449</v>
      </c>
      <c r="G462" t="s">
        <v>2009</v>
      </c>
    </row>
    <row r="463" spans="2:7" x14ac:dyDescent="0.25">
      <c r="B463" t="s">
        <v>2081</v>
      </c>
      <c r="C463" t="s">
        <v>654</v>
      </c>
      <c r="D463" t="s">
        <v>614</v>
      </c>
      <c r="E463" t="s">
        <v>449</v>
      </c>
      <c r="F463" t="s">
        <v>449</v>
      </c>
      <c r="G463" t="s">
        <v>2009</v>
      </c>
    </row>
    <row r="464" spans="2:7" x14ac:dyDescent="0.25">
      <c r="B464" t="s">
        <v>2082</v>
      </c>
      <c r="C464" t="s">
        <v>1028</v>
      </c>
      <c r="D464" t="s">
        <v>614</v>
      </c>
      <c r="G464" t="s">
        <v>2009</v>
      </c>
    </row>
    <row r="465" spans="2:7" x14ac:dyDescent="0.25">
      <c r="B465" t="s">
        <v>2083</v>
      </c>
      <c r="C465" t="s">
        <v>983</v>
      </c>
      <c r="D465" t="s">
        <v>614</v>
      </c>
      <c r="G465" t="s">
        <v>2009</v>
      </c>
    </row>
    <row r="466" spans="2:7" x14ac:dyDescent="0.25">
      <c r="B466" t="s">
        <v>2084</v>
      </c>
      <c r="C466" t="s">
        <v>1328</v>
      </c>
      <c r="D466" t="s">
        <v>614</v>
      </c>
      <c r="G466" t="s">
        <v>2009</v>
      </c>
    </row>
    <row r="467" spans="2:7" x14ac:dyDescent="0.25">
      <c r="B467" t="s">
        <v>2085</v>
      </c>
      <c r="C467" t="s">
        <v>1029</v>
      </c>
      <c r="D467" t="s">
        <v>614</v>
      </c>
      <c r="G467" t="s">
        <v>2009</v>
      </c>
    </row>
    <row r="468" spans="2:7" x14ac:dyDescent="0.25">
      <c r="B468" t="s">
        <v>2086</v>
      </c>
      <c r="C468" t="s">
        <v>1044</v>
      </c>
      <c r="D468" t="s">
        <v>614</v>
      </c>
      <c r="G468" t="s">
        <v>2009</v>
      </c>
    </row>
    <row r="469" spans="2:7" x14ac:dyDescent="0.25">
      <c r="B469" t="s">
        <v>2087</v>
      </c>
      <c r="C469" t="s">
        <v>1030</v>
      </c>
      <c r="D469" t="s">
        <v>614</v>
      </c>
      <c r="G469" t="s">
        <v>2009</v>
      </c>
    </row>
    <row r="470" spans="2:7" x14ac:dyDescent="0.25">
      <c r="B470" t="s">
        <v>2088</v>
      </c>
      <c r="C470" t="s">
        <v>1033</v>
      </c>
      <c r="D470" t="s">
        <v>614</v>
      </c>
      <c r="G470" t="s">
        <v>2009</v>
      </c>
    </row>
    <row r="471" spans="2:7" x14ac:dyDescent="0.25">
      <c r="B471" t="s">
        <v>2089</v>
      </c>
      <c r="C471" t="s">
        <v>837</v>
      </c>
      <c r="D471" t="s">
        <v>605</v>
      </c>
      <c r="G471" t="s">
        <v>2009</v>
      </c>
    </row>
    <row r="472" spans="2:7" x14ac:dyDescent="0.25">
      <c r="B472" t="s">
        <v>2090</v>
      </c>
      <c r="C472" t="s">
        <v>1307</v>
      </c>
      <c r="D472" t="s">
        <v>605</v>
      </c>
      <c r="G472" t="s">
        <v>2009</v>
      </c>
    </row>
    <row r="473" spans="2:7" x14ac:dyDescent="0.25">
      <c r="B473" t="s">
        <v>2091</v>
      </c>
      <c r="C473" t="s">
        <v>1051</v>
      </c>
      <c r="D473" t="s">
        <v>605</v>
      </c>
      <c r="G473" t="s">
        <v>2009</v>
      </c>
    </row>
    <row r="474" spans="2:7" x14ac:dyDescent="0.25">
      <c r="B474" t="s">
        <v>2092</v>
      </c>
      <c r="C474" t="s">
        <v>852</v>
      </c>
      <c r="D474" t="s">
        <v>605</v>
      </c>
      <c r="G474" t="s">
        <v>2009</v>
      </c>
    </row>
    <row r="475" spans="2:7" x14ac:dyDescent="0.25">
      <c r="B475" t="s">
        <v>2093</v>
      </c>
      <c r="C475" t="s">
        <v>1083</v>
      </c>
      <c r="D475" t="s">
        <v>605</v>
      </c>
      <c r="G475" t="s">
        <v>2009</v>
      </c>
    </row>
    <row r="476" spans="2:7" x14ac:dyDescent="0.25">
      <c r="B476" t="s">
        <v>2094</v>
      </c>
      <c r="C476" t="s">
        <v>1083</v>
      </c>
      <c r="D476" t="s">
        <v>605</v>
      </c>
      <c r="G476" t="s">
        <v>2009</v>
      </c>
    </row>
    <row r="477" spans="2:7" x14ac:dyDescent="0.25">
      <c r="B477" t="s">
        <v>2095</v>
      </c>
      <c r="C477" t="s">
        <v>2019</v>
      </c>
      <c r="D477" t="s">
        <v>605</v>
      </c>
      <c r="G477" t="s">
        <v>2009</v>
      </c>
    </row>
    <row r="478" spans="2:7" x14ac:dyDescent="0.25">
      <c r="B478" t="s">
        <v>2096</v>
      </c>
      <c r="C478" t="s">
        <v>2017</v>
      </c>
      <c r="D478" t="s">
        <v>605</v>
      </c>
      <c r="G478" t="s">
        <v>2009</v>
      </c>
    </row>
    <row r="479" spans="2:7" x14ac:dyDescent="0.25">
      <c r="B479" t="s">
        <v>2097</v>
      </c>
      <c r="C479" t="s">
        <v>1119</v>
      </c>
      <c r="D479" t="s">
        <v>1120</v>
      </c>
      <c r="G479" t="s">
        <v>2009</v>
      </c>
    </row>
    <row r="480" spans="2:7" x14ac:dyDescent="0.25">
      <c r="B480" t="s">
        <v>2098</v>
      </c>
      <c r="C480" t="s">
        <v>1148</v>
      </c>
      <c r="D480" t="s">
        <v>1319</v>
      </c>
      <c r="G480" t="s">
        <v>2009</v>
      </c>
    </row>
    <row r="481" spans="2:7" x14ac:dyDescent="0.25">
      <c r="B481" t="s">
        <v>1497</v>
      </c>
      <c r="C481" t="s">
        <v>603</v>
      </c>
      <c r="D481" t="s">
        <v>602</v>
      </c>
      <c r="E481" t="s">
        <v>1496</v>
      </c>
      <c r="G481" t="s">
        <v>2008</v>
      </c>
    </row>
    <row r="482" spans="2:7" x14ac:dyDescent="0.25">
      <c r="B482" t="s">
        <v>1519</v>
      </c>
      <c r="C482" t="s">
        <v>642</v>
      </c>
      <c r="D482" t="s">
        <v>602</v>
      </c>
      <c r="E482" t="s">
        <v>708</v>
      </c>
      <c r="G482" t="s">
        <v>2008</v>
      </c>
    </row>
    <row r="483" spans="2:7" x14ac:dyDescent="0.25">
      <c r="B483" t="s">
        <v>1495</v>
      </c>
      <c r="C483" t="s">
        <v>1040</v>
      </c>
      <c r="D483" t="s">
        <v>602</v>
      </c>
      <c r="E483" t="s">
        <v>1168</v>
      </c>
      <c r="G483" t="s">
        <v>2008</v>
      </c>
    </row>
    <row r="484" spans="2:7" x14ac:dyDescent="0.25">
      <c r="B484" t="s">
        <v>1494</v>
      </c>
      <c r="C484" t="s">
        <v>603</v>
      </c>
      <c r="D484" t="s">
        <v>602</v>
      </c>
      <c r="E484" t="s">
        <v>1493</v>
      </c>
      <c r="G484" t="s">
        <v>2008</v>
      </c>
    </row>
    <row r="485" spans="2:7" x14ac:dyDescent="0.25">
      <c r="B485" t="s">
        <v>716</v>
      </c>
      <c r="C485" t="s">
        <v>618</v>
      </c>
      <c r="D485" t="s">
        <v>602</v>
      </c>
      <c r="E485" t="s">
        <v>717</v>
      </c>
      <c r="G485" t="s">
        <v>2008</v>
      </c>
    </row>
    <row r="486" spans="2:7" x14ac:dyDescent="0.25">
      <c r="B486" t="s">
        <v>1535</v>
      </c>
      <c r="C486" t="s">
        <v>603</v>
      </c>
      <c r="D486" t="s">
        <v>602</v>
      </c>
      <c r="E486" t="s">
        <v>1534</v>
      </c>
      <c r="G486" t="s">
        <v>2008</v>
      </c>
    </row>
    <row r="487" spans="2:7" x14ac:dyDescent="0.25">
      <c r="B487" t="s">
        <v>1518</v>
      </c>
      <c r="C487" t="s">
        <v>603</v>
      </c>
      <c r="D487" t="s">
        <v>602</v>
      </c>
      <c r="E487" t="s">
        <v>1517</v>
      </c>
      <c r="G487" t="s">
        <v>2008</v>
      </c>
    </row>
    <row r="488" spans="2:7" x14ac:dyDescent="0.25">
      <c r="B488" t="s">
        <v>1341</v>
      </c>
      <c r="C488" t="s">
        <v>714</v>
      </c>
      <c r="D488" t="s">
        <v>602</v>
      </c>
      <c r="E488" t="s">
        <v>1340</v>
      </c>
      <c r="G488" t="s">
        <v>2008</v>
      </c>
    </row>
    <row r="489" spans="2:7" x14ac:dyDescent="0.25">
      <c r="B489" t="s">
        <v>1487</v>
      </c>
      <c r="C489" t="s">
        <v>603</v>
      </c>
      <c r="D489" t="s">
        <v>602</v>
      </c>
      <c r="E489" t="s">
        <v>1486</v>
      </c>
      <c r="G489" t="s">
        <v>2008</v>
      </c>
    </row>
    <row r="490" spans="2:7" x14ac:dyDescent="0.25">
      <c r="B490" t="s">
        <v>1543</v>
      </c>
      <c r="C490" t="s">
        <v>609</v>
      </c>
      <c r="D490" t="s">
        <v>602</v>
      </c>
      <c r="E490" t="s">
        <v>1299</v>
      </c>
      <c r="G490" t="s">
        <v>2008</v>
      </c>
    </row>
    <row r="491" spans="2:7" x14ac:dyDescent="0.25">
      <c r="B491" t="s">
        <v>1343</v>
      </c>
      <c r="C491" t="s">
        <v>642</v>
      </c>
      <c r="D491" t="s">
        <v>602</v>
      </c>
      <c r="E491" t="s">
        <v>1342</v>
      </c>
      <c r="G491" t="s">
        <v>2008</v>
      </c>
    </row>
    <row r="492" spans="2:7" x14ac:dyDescent="0.25">
      <c r="B492" t="s">
        <v>1560</v>
      </c>
      <c r="C492" t="s">
        <v>632</v>
      </c>
      <c r="D492" t="s">
        <v>602</v>
      </c>
      <c r="E492" t="s">
        <v>1070</v>
      </c>
      <c r="G492" t="s">
        <v>2008</v>
      </c>
    </row>
    <row r="493" spans="2:7" x14ac:dyDescent="0.25">
      <c r="B493" t="s">
        <v>1521</v>
      </c>
      <c r="C493" t="s">
        <v>603</v>
      </c>
      <c r="D493" t="s">
        <v>602</v>
      </c>
      <c r="E493" t="s">
        <v>1520</v>
      </c>
      <c r="G493" t="s">
        <v>2008</v>
      </c>
    </row>
    <row r="494" spans="2:7" x14ac:dyDescent="0.25">
      <c r="B494" t="s">
        <v>1345</v>
      </c>
      <c r="C494" t="s">
        <v>1346</v>
      </c>
      <c r="D494" t="s">
        <v>602</v>
      </c>
      <c r="E494" t="s">
        <v>1344</v>
      </c>
      <c r="G494" t="s">
        <v>2008</v>
      </c>
    </row>
    <row r="495" spans="2:7" x14ac:dyDescent="0.25">
      <c r="B495" t="s">
        <v>1537</v>
      </c>
      <c r="C495" t="s">
        <v>603</v>
      </c>
      <c r="D495" t="s">
        <v>602</v>
      </c>
      <c r="E495" t="s">
        <v>1536</v>
      </c>
      <c r="G495" t="s">
        <v>2008</v>
      </c>
    </row>
    <row r="496" spans="2:7" x14ac:dyDescent="0.25">
      <c r="B496" t="s">
        <v>977</v>
      </c>
      <c r="C496" t="s">
        <v>978</v>
      </c>
      <c r="D496" t="s">
        <v>602</v>
      </c>
      <c r="E496" t="s">
        <v>979</v>
      </c>
      <c r="G496" t="s">
        <v>2008</v>
      </c>
    </row>
    <row r="497" spans="2:7" x14ac:dyDescent="0.25">
      <c r="B497" t="s">
        <v>769</v>
      </c>
      <c r="C497" t="s">
        <v>770</v>
      </c>
      <c r="D497" t="s">
        <v>602</v>
      </c>
      <c r="E497" t="s">
        <v>771</v>
      </c>
      <c r="G497" t="s">
        <v>2008</v>
      </c>
    </row>
    <row r="498" spans="2:7" x14ac:dyDescent="0.25">
      <c r="B498" t="s">
        <v>1348</v>
      </c>
      <c r="C498" t="s">
        <v>937</v>
      </c>
      <c r="D498" t="s">
        <v>602</v>
      </c>
      <c r="E498" t="s">
        <v>1347</v>
      </c>
      <c r="G498" t="s">
        <v>2008</v>
      </c>
    </row>
    <row r="499" spans="2:7" x14ac:dyDescent="0.25">
      <c r="B499" t="s">
        <v>1459</v>
      </c>
      <c r="C499" t="s">
        <v>603</v>
      </c>
      <c r="D499" t="s">
        <v>602</v>
      </c>
      <c r="E499" t="s">
        <v>1458</v>
      </c>
      <c r="G499" t="s">
        <v>2008</v>
      </c>
    </row>
    <row r="500" spans="2:7" x14ac:dyDescent="0.25">
      <c r="B500" t="s">
        <v>1356</v>
      </c>
      <c r="C500" t="s">
        <v>636</v>
      </c>
      <c r="D500" t="s">
        <v>602</v>
      </c>
      <c r="E500" t="s">
        <v>1355</v>
      </c>
      <c r="G500" t="s">
        <v>2008</v>
      </c>
    </row>
    <row r="501" spans="2:7" x14ac:dyDescent="0.25">
      <c r="B501" t="s">
        <v>1461</v>
      </c>
      <c r="C501" t="s">
        <v>603</v>
      </c>
      <c r="D501" t="s">
        <v>602</v>
      </c>
      <c r="E501" t="s">
        <v>1460</v>
      </c>
      <c r="G501" t="s">
        <v>2008</v>
      </c>
    </row>
    <row r="502" spans="2:7" x14ac:dyDescent="0.25">
      <c r="B502" t="s">
        <v>1358</v>
      </c>
      <c r="C502" t="s">
        <v>618</v>
      </c>
      <c r="D502" t="s">
        <v>602</v>
      </c>
      <c r="E502" t="s">
        <v>1357</v>
      </c>
      <c r="G502" t="s">
        <v>2008</v>
      </c>
    </row>
    <row r="503" spans="2:7" x14ac:dyDescent="0.25">
      <c r="B503" t="s">
        <v>1260</v>
      </c>
      <c r="C503" t="s">
        <v>36</v>
      </c>
      <c r="D503" t="s">
        <v>602</v>
      </c>
      <c r="E503" t="s">
        <v>1261</v>
      </c>
      <c r="G503" t="s">
        <v>2008</v>
      </c>
    </row>
    <row r="504" spans="2:7" x14ac:dyDescent="0.25">
      <c r="B504" t="s">
        <v>1360</v>
      </c>
      <c r="C504" t="s">
        <v>1001</v>
      </c>
      <c r="D504" t="s">
        <v>602</v>
      </c>
      <c r="E504" t="s">
        <v>1359</v>
      </c>
      <c r="G504" t="s">
        <v>2008</v>
      </c>
    </row>
    <row r="505" spans="2:7" x14ac:dyDescent="0.25">
      <c r="B505" t="s">
        <v>1192</v>
      </c>
      <c r="C505" t="s">
        <v>648</v>
      </c>
      <c r="D505" t="s">
        <v>602</v>
      </c>
      <c r="E505" t="s">
        <v>1193</v>
      </c>
      <c r="G505" t="s">
        <v>2008</v>
      </c>
    </row>
    <row r="506" spans="2:7" x14ac:dyDescent="0.25">
      <c r="B506" t="s">
        <v>1563</v>
      </c>
      <c r="C506" t="s">
        <v>636</v>
      </c>
      <c r="D506" t="s">
        <v>602</v>
      </c>
      <c r="E506" t="s">
        <v>1361</v>
      </c>
      <c r="G506" t="s">
        <v>2008</v>
      </c>
    </row>
    <row r="507" spans="2:7" x14ac:dyDescent="0.25">
      <c r="B507" t="s">
        <v>1363</v>
      </c>
      <c r="C507" t="s">
        <v>937</v>
      </c>
      <c r="D507" t="s">
        <v>602</v>
      </c>
      <c r="E507" t="s">
        <v>1362</v>
      </c>
      <c r="G507" t="s">
        <v>2008</v>
      </c>
    </row>
    <row r="508" spans="2:7" x14ac:dyDescent="0.25">
      <c r="B508" t="s">
        <v>1539</v>
      </c>
      <c r="C508" t="s">
        <v>603</v>
      </c>
      <c r="D508" t="s">
        <v>602</v>
      </c>
      <c r="E508" t="s">
        <v>1538</v>
      </c>
      <c r="G508" t="s">
        <v>2008</v>
      </c>
    </row>
    <row r="509" spans="2:7" x14ac:dyDescent="0.25">
      <c r="B509" t="s">
        <v>1547</v>
      </c>
      <c r="C509" t="s">
        <v>603</v>
      </c>
      <c r="D509" t="s">
        <v>602</v>
      </c>
      <c r="E509" t="s">
        <v>1546</v>
      </c>
      <c r="G509" t="s">
        <v>2008</v>
      </c>
    </row>
    <row r="510" spans="2:7" x14ac:dyDescent="0.25">
      <c r="B510" t="s">
        <v>980</v>
      </c>
      <c r="C510" t="s">
        <v>978</v>
      </c>
      <c r="D510" t="s">
        <v>602</v>
      </c>
      <c r="E510" t="s">
        <v>981</v>
      </c>
      <c r="G510" t="s">
        <v>2008</v>
      </c>
    </row>
    <row r="511" spans="2:7" x14ac:dyDescent="0.25">
      <c r="B511" t="s">
        <v>1039</v>
      </c>
      <c r="C511" t="s">
        <v>1040</v>
      </c>
      <c r="D511" t="s">
        <v>602</v>
      </c>
      <c r="E511" t="s">
        <v>1041</v>
      </c>
      <c r="G511" t="s">
        <v>2008</v>
      </c>
    </row>
    <row r="512" spans="2:7" x14ac:dyDescent="0.25">
      <c r="B512" t="s">
        <v>1365</v>
      </c>
      <c r="C512" t="s">
        <v>1366</v>
      </c>
      <c r="D512" t="s">
        <v>602</v>
      </c>
      <c r="E512" t="s">
        <v>1364</v>
      </c>
      <c r="G512" t="s">
        <v>2008</v>
      </c>
    </row>
    <row r="513" spans="2:7" x14ac:dyDescent="0.25">
      <c r="B513" t="s">
        <v>1465</v>
      </c>
      <c r="C513" t="s">
        <v>603</v>
      </c>
      <c r="D513" t="s">
        <v>602</v>
      </c>
      <c r="E513" t="s">
        <v>1464</v>
      </c>
      <c r="G513" t="s">
        <v>2008</v>
      </c>
    </row>
    <row r="514" spans="2:7" x14ac:dyDescent="0.25">
      <c r="B514" t="s">
        <v>1368</v>
      </c>
      <c r="C514" t="s">
        <v>36</v>
      </c>
      <c r="D514" t="s">
        <v>602</v>
      </c>
      <c r="E514" t="s">
        <v>1367</v>
      </c>
      <c r="G514" t="s">
        <v>2008</v>
      </c>
    </row>
    <row r="515" spans="2:7" x14ac:dyDescent="0.25">
      <c r="B515" t="s">
        <v>1513</v>
      </c>
      <c r="C515" t="s">
        <v>603</v>
      </c>
      <c r="D515" t="s">
        <v>602</v>
      </c>
      <c r="E515" t="s">
        <v>1512</v>
      </c>
      <c r="G515" t="s">
        <v>2008</v>
      </c>
    </row>
    <row r="516" spans="2:7" x14ac:dyDescent="0.25">
      <c r="B516" t="s">
        <v>1371</v>
      </c>
      <c r="C516" t="s">
        <v>226</v>
      </c>
      <c r="D516" t="s">
        <v>602</v>
      </c>
      <c r="E516" t="s">
        <v>1370</v>
      </c>
      <c r="G516" t="s">
        <v>2008</v>
      </c>
    </row>
    <row r="517" spans="2:7" x14ac:dyDescent="0.25">
      <c r="B517" t="s">
        <v>967</v>
      </c>
      <c r="C517" t="s">
        <v>937</v>
      </c>
      <c r="D517" t="s">
        <v>602</v>
      </c>
      <c r="E517" t="s">
        <v>968</v>
      </c>
      <c r="G517" t="s">
        <v>2008</v>
      </c>
    </row>
    <row r="518" spans="2:7" x14ac:dyDescent="0.25">
      <c r="B518" t="s">
        <v>788</v>
      </c>
      <c r="C518" t="s">
        <v>746</v>
      </c>
      <c r="D518" t="s">
        <v>602</v>
      </c>
      <c r="E518" t="s">
        <v>789</v>
      </c>
      <c r="G518" t="s">
        <v>2008</v>
      </c>
    </row>
    <row r="519" spans="2:7" x14ac:dyDescent="0.25">
      <c r="B519" t="s">
        <v>1555</v>
      </c>
      <c r="C519" t="s">
        <v>603</v>
      </c>
      <c r="D519" t="s">
        <v>602</v>
      </c>
      <c r="E519" t="s">
        <v>1554</v>
      </c>
      <c r="G519" t="s">
        <v>2008</v>
      </c>
    </row>
    <row r="520" spans="2:7" x14ac:dyDescent="0.25">
      <c r="B520" t="s">
        <v>1529</v>
      </c>
      <c r="C520" t="s">
        <v>603</v>
      </c>
      <c r="D520" t="s">
        <v>602</v>
      </c>
      <c r="E520" t="s">
        <v>1528</v>
      </c>
      <c r="G520" t="s">
        <v>2008</v>
      </c>
    </row>
    <row r="521" spans="2:7" x14ac:dyDescent="0.25">
      <c r="B521" t="s">
        <v>1511</v>
      </c>
      <c r="C521" t="s">
        <v>603</v>
      </c>
      <c r="D521" t="s">
        <v>602</v>
      </c>
      <c r="E521" t="s">
        <v>1510</v>
      </c>
      <c r="G521" t="s">
        <v>2008</v>
      </c>
    </row>
    <row r="522" spans="2:7" x14ac:dyDescent="0.25">
      <c r="B522" t="s">
        <v>1178</v>
      </c>
      <c r="C522" t="s">
        <v>1369</v>
      </c>
      <c r="D522" t="s">
        <v>602</v>
      </c>
      <c r="E522" t="s">
        <v>1179</v>
      </c>
      <c r="G522" t="s">
        <v>2008</v>
      </c>
    </row>
    <row r="523" spans="2:7" x14ac:dyDescent="0.25">
      <c r="B523" t="s">
        <v>1376</v>
      </c>
      <c r="C523" t="s">
        <v>1209</v>
      </c>
      <c r="D523" t="s">
        <v>602</v>
      </c>
      <c r="E523" t="s">
        <v>1375</v>
      </c>
      <c r="G523" t="s">
        <v>2008</v>
      </c>
    </row>
    <row r="524" spans="2:7" x14ac:dyDescent="0.25">
      <c r="B524" t="s">
        <v>779</v>
      </c>
      <c r="C524" t="s">
        <v>746</v>
      </c>
      <c r="D524" t="s">
        <v>602</v>
      </c>
      <c r="E524" t="s">
        <v>780</v>
      </c>
      <c r="G524" t="s">
        <v>2008</v>
      </c>
    </row>
    <row r="525" spans="2:7" x14ac:dyDescent="0.25">
      <c r="B525" t="s">
        <v>1217</v>
      </c>
      <c r="C525" t="s">
        <v>648</v>
      </c>
      <c r="D525" t="s">
        <v>602</v>
      </c>
      <c r="E525" t="s">
        <v>1218</v>
      </c>
      <c r="G525" t="s">
        <v>2008</v>
      </c>
    </row>
    <row r="526" spans="2:7" x14ac:dyDescent="0.25">
      <c r="B526" t="s">
        <v>1549</v>
      </c>
      <c r="C526" t="s">
        <v>603</v>
      </c>
      <c r="D526" t="s">
        <v>602</v>
      </c>
      <c r="E526" t="s">
        <v>1548</v>
      </c>
      <c r="G526" t="s">
        <v>2008</v>
      </c>
    </row>
    <row r="527" spans="2:7" x14ac:dyDescent="0.25">
      <c r="B527" t="s">
        <v>1542</v>
      </c>
      <c r="C527" t="s">
        <v>603</v>
      </c>
      <c r="D527" t="s">
        <v>602</v>
      </c>
      <c r="E527" t="s">
        <v>1541</v>
      </c>
      <c r="G527" t="s">
        <v>2008</v>
      </c>
    </row>
    <row r="528" spans="2:7" x14ac:dyDescent="0.25">
      <c r="B528" t="s">
        <v>1380</v>
      </c>
      <c r="C528" t="s">
        <v>648</v>
      </c>
      <c r="D528" t="s">
        <v>602</v>
      </c>
      <c r="E528" t="s">
        <v>1379</v>
      </c>
      <c r="G528" t="s">
        <v>2008</v>
      </c>
    </row>
    <row r="529" spans="2:7" x14ac:dyDescent="0.25">
      <c r="B529" t="s">
        <v>1382</v>
      </c>
      <c r="C529" t="s">
        <v>615</v>
      </c>
      <c r="D529" t="s">
        <v>602</v>
      </c>
      <c r="E529" t="s">
        <v>1381</v>
      </c>
      <c r="G529" t="s">
        <v>2008</v>
      </c>
    </row>
    <row r="530" spans="2:7" x14ac:dyDescent="0.25">
      <c r="B530" t="s">
        <v>1131</v>
      </c>
      <c r="C530" t="s">
        <v>1384</v>
      </c>
      <c r="D530" t="s">
        <v>602</v>
      </c>
      <c r="E530" t="s">
        <v>1132</v>
      </c>
      <c r="G530" t="s">
        <v>2008</v>
      </c>
    </row>
    <row r="531" spans="2:7" x14ac:dyDescent="0.25">
      <c r="B531" t="s">
        <v>1492</v>
      </c>
      <c r="C531" t="s">
        <v>608</v>
      </c>
      <c r="D531" t="s">
        <v>602</v>
      </c>
      <c r="E531" t="s">
        <v>1385</v>
      </c>
      <c r="G531" t="s">
        <v>2008</v>
      </c>
    </row>
    <row r="532" spans="2:7" x14ac:dyDescent="0.25">
      <c r="B532" t="s">
        <v>1387</v>
      </c>
      <c r="C532" t="s">
        <v>1388</v>
      </c>
      <c r="D532" t="s">
        <v>602</v>
      </c>
      <c r="E532" t="s">
        <v>1386</v>
      </c>
      <c r="G532" t="s">
        <v>2008</v>
      </c>
    </row>
    <row r="533" spans="2:7" x14ac:dyDescent="0.25">
      <c r="B533" t="s">
        <v>1076</v>
      </c>
      <c r="C533" t="s">
        <v>619</v>
      </c>
      <c r="D533" t="s">
        <v>602</v>
      </c>
      <c r="E533" t="s">
        <v>1077</v>
      </c>
      <c r="G533" t="s">
        <v>2008</v>
      </c>
    </row>
    <row r="534" spans="2:7" x14ac:dyDescent="0.25">
      <c r="B534" t="s">
        <v>1562</v>
      </c>
      <c r="C534" t="s">
        <v>603</v>
      </c>
      <c r="D534" t="s">
        <v>602</v>
      </c>
      <c r="E534" t="s">
        <v>1561</v>
      </c>
      <c r="G534" t="s">
        <v>2008</v>
      </c>
    </row>
    <row r="535" spans="2:7" x14ac:dyDescent="0.25">
      <c r="B535" t="s">
        <v>1392</v>
      </c>
      <c r="C535" t="s">
        <v>1372</v>
      </c>
      <c r="D535" t="s">
        <v>602</v>
      </c>
      <c r="E535" t="s">
        <v>1391</v>
      </c>
      <c r="G535" t="s">
        <v>2008</v>
      </c>
    </row>
    <row r="536" spans="2:7" x14ac:dyDescent="0.25">
      <c r="B536" t="s">
        <v>781</v>
      </c>
      <c r="C536" t="s">
        <v>814</v>
      </c>
      <c r="D536" t="s">
        <v>602</v>
      </c>
      <c r="E536" t="s">
        <v>782</v>
      </c>
      <c r="G536" t="s">
        <v>2008</v>
      </c>
    </row>
    <row r="537" spans="2:7" x14ac:dyDescent="0.25">
      <c r="B537" t="s">
        <v>932</v>
      </c>
      <c r="C537" t="s">
        <v>933</v>
      </c>
      <c r="D537" t="s">
        <v>602</v>
      </c>
      <c r="E537" t="s">
        <v>934</v>
      </c>
      <c r="G537" t="s">
        <v>2008</v>
      </c>
    </row>
    <row r="538" spans="2:7" x14ac:dyDescent="0.25">
      <c r="B538" t="s">
        <v>790</v>
      </c>
      <c r="C538" t="s">
        <v>770</v>
      </c>
      <c r="D538" t="s">
        <v>602</v>
      </c>
      <c r="E538" t="s">
        <v>791</v>
      </c>
      <c r="G538" t="s">
        <v>2008</v>
      </c>
    </row>
    <row r="539" spans="2:7" x14ac:dyDescent="0.25">
      <c r="B539" t="s">
        <v>783</v>
      </c>
      <c r="C539" t="s">
        <v>784</v>
      </c>
      <c r="D539" t="s">
        <v>602</v>
      </c>
      <c r="E539" t="s">
        <v>785</v>
      </c>
      <c r="G539" t="s">
        <v>2008</v>
      </c>
    </row>
    <row r="540" spans="2:7" x14ac:dyDescent="0.25">
      <c r="B540" t="s">
        <v>1400</v>
      </c>
      <c r="C540" t="s">
        <v>652</v>
      </c>
      <c r="D540" t="s">
        <v>602</v>
      </c>
      <c r="E540" t="s">
        <v>1399</v>
      </c>
      <c r="G540" t="s">
        <v>2008</v>
      </c>
    </row>
    <row r="541" spans="2:7" x14ac:dyDescent="0.25">
      <c r="B541" t="s">
        <v>1467</v>
      </c>
      <c r="C541" t="s">
        <v>603</v>
      </c>
      <c r="D541" t="s">
        <v>602</v>
      </c>
      <c r="E541" t="s">
        <v>1466</v>
      </c>
      <c r="G541" t="s">
        <v>2008</v>
      </c>
    </row>
    <row r="542" spans="2:7" x14ac:dyDescent="0.25">
      <c r="B542" t="s">
        <v>1085</v>
      </c>
      <c r="C542" t="s">
        <v>618</v>
      </c>
      <c r="D542" t="s">
        <v>602</v>
      </c>
      <c r="E542" t="s">
        <v>1086</v>
      </c>
      <c r="G542" t="s">
        <v>2008</v>
      </c>
    </row>
    <row r="543" spans="2:7" x14ac:dyDescent="0.25">
      <c r="B543" t="s">
        <v>1468</v>
      </c>
      <c r="C543" t="s">
        <v>603</v>
      </c>
      <c r="D543" t="s">
        <v>602</v>
      </c>
      <c r="E543" t="s">
        <v>1108</v>
      </c>
      <c r="G543" t="s">
        <v>2008</v>
      </c>
    </row>
    <row r="544" spans="2:7" x14ac:dyDescent="0.25">
      <c r="B544" t="s">
        <v>1503</v>
      </c>
      <c r="C544" t="s">
        <v>603</v>
      </c>
      <c r="D544" t="s">
        <v>602</v>
      </c>
      <c r="E544" t="s">
        <v>1502</v>
      </c>
      <c r="G544" t="s">
        <v>2008</v>
      </c>
    </row>
    <row r="545" spans="2:7" x14ac:dyDescent="0.25">
      <c r="B545" t="s">
        <v>792</v>
      </c>
      <c r="C545" t="s">
        <v>607</v>
      </c>
      <c r="D545" t="s">
        <v>602</v>
      </c>
      <c r="E545" t="s">
        <v>793</v>
      </c>
      <c r="G545" t="s">
        <v>2008</v>
      </c>
    </row>
    <row r="546" spans="2:7" x14ac:dyDescent="0.25">
      <c r="B546" t="s">
        <v>1499</v>
      </c>
      <c r="C546" t="s">
        <v>603</v>
      </c>
      <c r="D546" t="s">
        <v>602</v>
      </c>
      <c r="E546" t="s">
        <v>1498</v>
      </c>
      <c r="G546" t="s">
        <v>2008</v>
      </c>
    </row>
    <row r="547" spans="2:7" x14ac:dyDescent="0.25">
      <c r="B547" t="s">
        <v>1404</v>
      </c>
      <c r="C547" t="s">
        <v>1171</v>
      </c>
      <c r="D547" t="s">
        <v>602</v>
      </c>
      <c r="E547" t="s">
        <v>1403</v>
      </c>
      <c r="G547" t="s">
        <v>2008</v>
      </c>
    </row>
    <row r="548" spans="2:7" x14ac:dyDescent="0.25">
      <c r="B548" t="s">
        <v>1406</v>
      </c>
      <c r="C548" t="s">
        <v>1053</v>
      </c>
      <c r="D548" t="s">
        <v>602</v>
      </c>
      <c r="E548" t="s">
        <v>1405</v>
      </c>
      <c r="G548" t="s">
        <v>2008</v>
      </c>
    </row>
    <row r="549" spans="2:7" x14ac:dyDescent="0.25">
      <c r="B549" t="s">
        <v>1505</v>
      </c>
      <c r="C549" t="s">
        <v>603</v>
      </c>
      <c r="D549" t="s">
        <v>602</v>
      </c>
      <c r="E549" t="s">
        <v>1504</v>
      </c>
      <c r="G549" t="s">
        <v>2008</v>
      </c>
    </row>
    <row r="550" spans="2:7" x14ac:dyDescent="0.25">
      <c r="B550" t="s">
        <v>1174</v>
      </c>
      <c r="C550" t="s">
        <v>36</v>
      </c>
      <c r="D550" t="s">
        <v>602</v>
      </c>
      <c r="E550" t="s">
        <v>1175</v>
      </c>
      <c r="G550" t="s">
        <v>2008</v>
      </c>
    </row>
    <row r="551" spans="2:7" x14ac:dyDescent="0.25">
      <c r="B551" t="s">
        <v>1470</v>
      </c>
      <c r="C551" t="s">
        <v>603</v>
      </c>
      <c r="D551" t="s">
        <v>602</v>
      </c>
      <c r="E551" t="s">
        <v>1469</v>
      </c>
      <c r="G551" t="s">
        <v>2008</v>
      </c>
    </row>
    <row r="552" spans="2:7" x14ac:dyDescent="0.25">
      <c r="B552" t="s">
        <v>1523</v>
      </c>
      <c r="C552" t="s">
        <v>603</v>
      </c>
      <c r="D552" t="s">
        <v>602</v>
      </c>
      <c r="E552" t="s">
        <v>1522</v>
      </c>
      <c r="G552" t="s">
        <v>2008</v>
      </c>
    </row>
    <row r="553" spans="2:7" x14ac:dyDescent="0.25">
      <c r="B553" t="s">
        <v>1410</v>
      </c>
      <c r="C553" t="s">
        <v>746</v>
      </c>
      <c r="D553" t="s">
        <v>602</v>
      </c>
      <c r="E553" t="s">
        <v>1409</v>
      </c>
      <c r="G553" t="s">
        <v>2008</v>
      </c>
    </row>
    <row r="554" spans="2:7" x14ac:dyDescent="0.25">
      <c r="B554" t="s">
        <v>1557</v>
      </c>
      <c r="C554" t="s">
        <v>603</v>
      </c>
      <c r="D554" t="s">
        <v>602</v>
      </c>
      <c r="E554" t="s">
        <v>1556</v>
      </c>
      <c r="G554" t="s">
        <v>2008</v>
      </c>
    </row>
    <row r="555" spans="2:7" x14ac:dyDescent="0.25">
      <c r="B555" t="s">
        <v>1412</v>
      </c>
      <c r="C555" t="s">
        <v>611</v>
      </c>
      <c r="D555" t="s">
        <v>602</v>
      </c>
      <c r="E555" t="s">
        <v>1411</v>
      </c>
      <c r="G555" t="s">
        <v>2008</v>
      </c>
    </row>
    <row r="556" spans="2:7" x14ac:dyDescent="0.25">
      <c r="B556" t="s">
        <v>1501</v>
      </c>
      <c r="C556" t="s">
        <v>603</v>
      </c>
      <c r="D556" t="s">
        <v>602</v>
      </c>
      <c r="E556" t="s">
        <v>1500</v>
      </c>
      <c r="G556" t="s">
        <v>2008</v>
      </c>
    </row>
    <row r="557" spans="2:7" x14ac:dyDescent="0.25">
      <c r="B557" t="s">
        <v>823</v>
      </c>
      <c r="C557" t="s">
        <v>609</v>
      </c>
      <c r="D557" t="s">
        <v>602</v>
      </c>
      <c r="E557" t="s">
        <v>824</v>
      </c>
      <c r="G557" t="s">
        <v>2008</v>
      </c>
    </row>
    <row r="558" spans="2:7" x14ac:dyDescent="0.25">
      <c r="B558" t="s">
        <v>1482</v>
      </c>
      <c r="C558" t="s">
        <v>603</v>
      </c>
      <c r="D558" t="s">
        <v>602</v>
      </c>
      <c r="E558" t="s">
        <v>1481</v>
      </c>
      <c r="G558" t="s">
        <v>2008</v>
      </c>
    </row>
    <row r="559" spans="2:7" x14ac:dyDescent="0.25">
      <c r="B559" t="s">
        <v>1321</v>
      </c>
      <c r="C559" t="s">
        <v>1322</v>
      </c>
      <c r="D559" t="s">
        <v>602</v>
      </c>
      <c r="E559" t="s">
        <v>1323</v>
      </c>
      <c r="G559" t="s">
        <v>2008</v>
      </c>
    </row>
    <row r="560" spans="2:7" x14ac:dyDescent="0.25">
      <c r="B560" t="s">
        <v>975</v>
      </c>
      <c r="C560" t="s">
        <v>611</v>
      </c>
      <c r="D560" t="s">
        <v>602</v>
      </c>
      <c r="E560" t="s">
        <v>976</v>
      </c>
      <c r="G560" t="s">
        <v>2008</v>
      </c>
    </row>
    <row r="561" spans="2:7" x14ac:dyDescent="0.25">
      <c r="B561" t="s">
        <v>1564</v>
      </c>
      <c r="C561" t="s">
        <v>624</v>
      </c>
      <c r="D561" t="s">
        <v>602</v>
      </c>
      <c r="E561" t="s">
        <v>1324</v>
      </c>
      <c r="G561" t="s">
        <v>2008</v>
      </c>
    </row>
    <row r="562" spans="2:7" x14ac:dyDescent="0.25">
      <c r="B562" t="s">
        <v>1489</v>
      </c>
      <c r="C562" t="s">
        <v>603</v>
      </c>
      <c r="D562" t="s">
        <v>602</v>
      </c>
      <c r="E562" t="s">
        <v>1488</v>
      </c>
      <c r="G562" t="s">
        <v>2008</v>
      </c>
    </row>
    <row r="563" spans="2:7" x14ac:dyDescent="0.25">
      <c r="B563" t="s">
        <v>1540</v>
      </c>
      <c r="C563" t="s">
        <v>648</v>
      </c>
      <c r="D563" t="s">
        <v>602</v>
      </c>
      <c r="E563" t="s">
        <v>1417</v>
      </c>
      <c r="G563" t="s">
        <v>2008</v>
      </c>
    </row>
    <row r="564" spans="2:7" x14ac:dyDescent="0.25">
      <c r="B564" t="s">
        <v>1559</v>
      </c>
      <c r="C564" t="s">
        <v>603</v>
      </c>
      <c r="D564" t="s">
        <v>602</v>
      </c>
      <c r="E564" t="s">
        <v>1558</v>
      </c>
      <c r="G564" t="s">
        <v>2008</v>
      </c>
    </row>
    <row r="565" spans="2:7" x14ac:dyDescent="0.25">
      <c r="B565" t="s">
        <v>1176</v>
      </c>
      <c r="C565" t="s">
        <v>1209</v>
      </c>
      <c r="D565" t="s">
        <v>602</v>
      </c>
      <c r="E565" t="s">
        <v>1177</v>
      </c>
      <c r="G565" t="s">
        <v>2008</v>
      </c>
    </row>
    <row r="566" spans="2:7" x14ac:dyDescent="0.25">
      <c r="B566" t="s">
        <v>1472</v>
      </c>
      <c r="C566" t="s">
        <v>603</v>
      </c>
      <c r="D566" t="s">
        <v>602</v>
      </c>
      <c r="E566" t="s">
        <v>1471</v>
      </c>
      <c r="G566" t="s">
        <v>2008</v>
      </c>
    </row>
    <row r="567" spans="2:7" x14ac:dyDescent="0.25">
      <c r="B567" t="s">
        <v>794</v>
      </c>
      <c r="C567" t="s">
        <v>770</v>
      </c>
      <c r="D567" t="s">
        <v>602</v>
      </c>
      <c r="E567" t="s">
        <v>795</v>
      </c>
      <c r="G567" t="s">
        <v>2008</v>
      </c>
    </row>
    <row r="568" spans="2:7" x14ac:dyDescent="0.25">
      <c r="B568" t="s">
        <v>1047</v>
      </c>
      <c r="C568" t="s">
        <v>1048</v>
      </c>
      <c r="D568" t="s">
        <v>602</v>
      </c>
      <c r="E568" t="s">
        <v>1049</v>
      </c>
      <c r="G568" t="s">
        <v>2008</v>
      </c>
    </row>
    <row r="569" spans="2:7" x14ac:dyDescent="0.25">
      <c r="B569" t="s">
        <v>946</v>
      </c>
      <c r="C569" t="s">
        <v>612</v>
      </c>
      <c r="D569" t="s">
        <v>602</v>
      </c>
      <c r="E569" t="s">
        <v>947</v>
      </c>
      <c r="G569" t="s">
        <v>2008</v>
      </c>
    </row>
    <row r="570" spans="2:7" x14ac:dyDescent="0.25">
      <c r="B570" t="s">
        <v>704</v>
      </c>
      <c r="C570" t="s">
        <v>618</v>
      </c>
      <c r="D570" t="s">
        <v>602</v>
      </c>
      <c r="E570" t="s">
        <v>705</v>
      </c>
      <c r="G570" t="s">
        <v>2008</v>
      </c>
    </row>
    <row r="571" spans="2:7" x14ac:dyDescent="0.25">
      <c r="B571" t="s">
        <v>848</v>
      </c>
      <c r="C571" t="s">
        <v>36</v>
      </c>
      <c r="D571" t="s">
        <v>602</v>
      </c>
      <c r="E571" t="s">
        <v>849</v>
      </c>
      <c r="G571" t="s">
        <v>2008</v>
      </c>
    </row>
    <row r="572" spans="2:7" x14ac:dyDescent="0.25">
      <c r="B572" t="s">
        <v>1525</v>
      </c>
      <c r="C572" t="s">
        <v>603</v>
      </c>
      <c r="D572" t="s">
        <v>602</v>
      </c>
      <c r="E572" t="s">
        <v>1524</v>
      </c>
      <c r="G572" t="s">
        <v>2008</v>
      </c>
    </row>
    <row r="573" spans="2:7" x14ac:dyDescent="0.25">
      <c r="B573" t="s">
        <v>777</v>
      </c>
      <c r="C573" t="s">
        <v>746</v>
      </c>
      <c r="D573" t="s">
        <v>602</v>
      </c>
      <c r="E573" t="s">
        <v>778</v>
      </c>
      <c r="G573" t="s">
        <v>2008</v>
      </c>
    </row>
    <row r="574" spans="2:7" x14ac:dyDescent="0.25">
      <c r="B574" t="s">
        <v>1474</v>
      </c>
      <c r="C574" t="s">
        <v>603</v>
      </c>
      <c r="D574" t="s">
        <v>602</v>
      </c>
      <c r="E574" t="s">
        <v>1473</v>
      </c>
      <c r="G574" t="s">
        <v>2008</v>
      </c>
    </row>
    <row r="575" spans="2:7" x14ac:dyDescent="0.25">
      <c r="B575" t="s">
        <v>1116</v>
      </c>
      <c r="C575" t="s">
        <v>637</v>
      </c>
      <c r="D575" t="s">
        <v>602</v>
      </c>
      <c r="E575" t="s">
        <v>1117</v>
      </c>
      <c r="G575" t="s">
        <v>2008</v>
      </c>
    </row>
    <row r="576" spans="2:7" x14ac:dyDescent="0.25">
      <c r="B576" t="s">
        <v>741</v>
      </c>
      <c r="C576" t="s">
        <v>36</v>
      </c>
      <c r="D576" t="s">
        <v>602</v>
      </c>
      <c r="E576" t="s">
        <v>742</v>
      </c>
      <c r="G576" t="s">
        <v>2008</v>
      </c>
    </row>
    <row r="577" spans="2:7" x14ac:dyDescent="0.25">
      <c r="B577" t="s">
        <v>1551</v>
      </c>
      <c r="C577" t="s">
        <v>603</v>
      </c>
      <c r="D577" t="s">
        <v>602</v>
      </c>
      <c r="E577" t="s">
        <v>1550</v>
      </c>
      <c r="G577" t="s">
        <v>2008</v>
      </c>
    </row>
    <row r="578" spans="2:7" x14ac:dyDescent="0.25">
      <c r="B578" t="s">
        <v>1059</v>
      </c>
      <c r="C578" t="s">
        <v>1060</v>
      </c>
      <c r="D578" t="s">
        <v>602</v>
      </c>
      <c r="E578" t="s">
        <v>1061</v>
      </c>
      <c r="G578" t="s">
        <v>2008</v>
      </c>
    </row>
    <row r="579" spans="2:7" x14ac:dyDescent="0.25">
      <c r="B579" t="s">
        <v>774</v>
      </c>
      <c r="C579" t="s">
        <v>775</v>
      </c>
      <c r="D579" t="s">
        <v>602</v>
      </c>
      <c r="E579" t="s">
        <v>776</v>
      </c>
      <c r="G579" t="s">
        <v>2008</v>
      </c>
    </row>
    <row r="580" spans="2:7" x14ac:dyDescent="0.25">
      <c r="B580" t="s">
        <v>1485</v>
      </c>
      <c r="C580" t="s">
        <v>603</v>
      </c>
      <c r="D580" t="s">
        <v>602</v>
      </c>
      <c r="E580" t="s">
        <v>1484</v>
      </c>
      <c r="G580" t="s">
        <v>2008</v>
      </c>
    </row>
    <row r="581" spans="2:7" x14ac:dyDescent="0.25">
      <c r="B581" t="s">
        <v>1074</v>
      </c>
      <c r="C581" t="s">
        <v>617</v>
      </c>
      <c r="D581" t="s">
        <v>602</v>
      </c>
      <c r="E581" t="s">
        <v>1075</v>
      </c>
      <c r="G581" t="s">
        <v>2008</v>
      </c>
    </row>
    <row r="582" spans="2:7" x14ac:dyDescent="0.25">
      <c r="B582" t="s">
        <v>944</v>
      </c>
      <c r="C582" t="s">
        <v>937</v>
      </c>
      <c r="D582" t="s">
        <v>602</v>
      </c>
      <c r="E582" t="s">
        <v>945</v>
      </c>
      <c r="G582" t="s">
        <v>2008</v>
      </c>
    </row>
    <row r="583" spans="2:7" x14ac:dyDescent="0.25">
      <c r="B583" t="s">
        <v>1215</v>
      </c>
      <c r="C583" t="s">
        <v>648</v>
      </c>
      <c r="D583" t="s">
        <v>602</v>
      </c>
      <c r="E583" t="s">
        <v>1216</v>
      </c>
      <c r="G583" t="s">
        <v>2008</v>
      </c>
    </row>
    <row r="584" spans="2:7" x14ac:dyDescent="0.25">
      <c r="B584" t="s">
        <v>1516</v>
      </c>
      <c r="C584" t="s">
        <v>636</v>
      </c>
      <c r="D584" t="s">
        <v>602</v>
      </c>
      <c r="E584" t="s">
        <v>1422</v>
      </c>
      <c r="G584" t="s">
        <v>2008</v>
      </c>
    </row>
    <row r="585" spans="2:7" x14ac:dyDescent="0.25">
      <c r="B585" t="s">
        <v>1424</v>
      </c>
      <c r="C585" t="s">
        <v>1413</v>
      </c>
      <c r="D585" t="s">
        <v>602</v>
      </c>
      <c r="E585" t="s">
        <v>1423</v>
      </c>
      <c r="G585" t="s">
        <v>2008</v>
      </c>
    </row>
    <row r="586" spans="2:7" x14ac:dyDescent="0.25">
      <c r="B586" t="s">
        <v>1566</v>
      </c>
      <c r="C586" t="s">
        <v>603</v>
      </c>
      <c r="D586" t="s">
        <v>602</v>
      </c>
      <c r="E586" t="s">
        <v>1565</v>
      </c>
      <c r="G586" t="s">
        <v>2008</v>
      </c>
    </row>
    <row r="587" spans="2:7" x14ac:dyDescent="0.25">
      <c r="B587" t="s">
        <v>804</v>
      </c>
      <c r="C587" t="s">
        <v>805</v>
      </c>
      <c r="D587" t="s">
        <v>602</v>
      </c>
      <c r="E587" t="s">
        <v>806</v>
      </c>
      <c r="G587" t="s">
        <v>2008</v>
      </c>
    </row>
    <row r="588" spans="2:7" x14ac:dyDescent="0.25">
      <c r="B588" t="s">
        <v>1429</v>
      </c>
      <c r="C588" t="s">
        <v>36</v>
      </c>
      <c r="D588" t="s">
        <v>602</v>
      </c>
      <c r="E588" t="s">
        <v>1428</v>
      </c>
      <c r="G588" t="s">
        <v>2008</v>
      </c>
    </row>
    <row r="589" spans="2:7" x14ac:dyDescent="0.25">
      <c r="B589" t="s">
        <v>1527</v>
      </c>
      <c r="C589" t="s">
        <v>603</v>
      </c>
      <c r="D589" t="s">
        <v>602</v>
      </c>
      <c r="E589" t="s">
        <v>1526</v>
      </c>
      <c r="G589" t="s">
        <v>2008</v>
      </c>
    </row>
    <row r="590" spans="2:7" x14ac:dyDescent="0.25">
      <c r="B590" t="s">
        <v>1545</v>
      </c>
      <c r="C590" t="s">
        <v>603</v>
      </c>
      <c r="D590" t="s">
        <v>602</v>
      </c>
      <c r="E590" t="s">
        <v>1544</v>
      </c>
      <c r="G590" t="s">
        <v>2008</v>
      </c>
    </row>
    <row r="591" spans="2:7" x14ac:dyDescent="0.25">
      <c r="B591" t="s">
        <v>1026</v>
      </c>
      <c r="C591" t="s">
        <v>933</v>
      </c>
      <c r="D591" t="s">
        <v>602</v>
      </c>
      <c r="E591" t="s">
        <v>1027</v>
      </c>
      <c r="G591" t="s">
        <v>2008</v>
      </c>
    </row>
    <row r="592" spans="2:7" x14ac:dyDescent="0.25">
      <c r="B592" t="s">
        <v>973</v>
      </c>
      <c r="C592" t="s">
        <v>937</v>
      </c>
      <c r="D592" t="s">
        <v>602</v>
      </c>
      <c r="E592" t="s">
        <v>974</v>
      </c>
      <c r="G592" t="s">
        <v>2008</v>
      </c>
    </row>
    <row r="593" spans="2:7" x14ac:dyDescent="0.25">
      <c r="B593" t="s">
        <v>825</v>
      </c>
      <c r="C593" t="s">
        <v>826</v>
      </c>
      <c r="D593" t="s">
        <v>602</v>
      </c>
      <c r="E593" t="s">
        <v>827</v>
      </c>
      <c r="G593" t="s">
        <v>2008</v>
      </c>
    </row>
    <row r="594" spans="2:7" x14ac:dyDescent="0.25">
      <c r="B594" t="s">
        <v>1531</v>
      </c>
      <c r="C594" t="s">
        <v>603</v>
      </c>
      <c r="D594" t="s">
        <v>602</v>
      </c>
      <c r="E594" t="s">
        <v>1530</v>
      </c>
      <c r="G594" t="s">
        <v>2008</v>
      </c>
    </row>
    <row r="595" spans="2:7" x14ac:dyDescent="0.25">
      <c r="B595" t="s">
        <v>796</v>
      </c>
      <c r="C595" t="s">
        <v>1209</v>
      </c>
      <c r="D595" t="s">
        <v>602</v>
      </c>
      <c r="E595" t="s">
        <v>797</v>
      </c>
      <c r="G595" t="s">
        <v>2008</v>
      </c>
    </row>
    <row r="596" spans="2:7" x14ac:dyDescent="0.25">
      <c r="B596" t="s">
        <v>706</v>
      </c>
      <c r="C596" t="s">
        <v>714</v>
      </c>
      <c r="D596" t="s">
        <v>602</v>
      </c>
      <c r="E596" t="s">
        <v>707</v>
      </c>
      <c r="G596" t="s">
        <v>2008</v>
      </c>
    </row>
    <row r="597" spans="2:7" x14ac:dyDescent="0.25">
      <c r="B597" t="s">
        <v>1475</v>
      </c>
      <c r="C597" t="s">
        <v>1048</v>
      </c>
      <c r="D597" t="s">
        <v>602</v>
      </c>
      <c r="E597" t="s">
        <v>1432</v>
      </c>
      <c r="G597" t="s">
        <v>2008</v>
      </c>
    </row>
    <row r="598" spans="2:7" x14ac:dyDescent="0.25">
      <c r="B598" t="s">
        <v>743</v>
      </c>
      <c r="C598" t="s">
        <v>744</v>
      </c>
      <c r="D598" t="s">
        <v>602</v>
      </c>
      <c r="E598" t="s">
        <v>745</v>
      </c>
      <c r="G598" t="s">
        <v>2008</v>
      </c>
    </row>
    <row r="599" spans="2:7" x14ac:dyDescent="0.25">
      <c r="B599" t="s">
        <v>1106</v>
      </c>
      <c r="C599" t="s">
        <v>205</v>
      </c>
      <c r="D599" t="s">
        <v>602</v>
      </c>
      <c r="E599" t="s">
        <v>1107</v>
      </c>
      <c r="G599" t="s">
        <v>2008</v>
      </c>
    </row>
    <row r="600" spans="2:7" x14ac:dyDescent="0.25">
      <c r="B600" t="s">
        <v>1477</v>
      </c>
      <c r="C600" t="s">
        <v>603</v>
      </c>
      <c r="D600" t="s">
        <v>602</v>
      </c>
      <c r="E600" t="s">
        <v>1476</v>
      </c>
      <c r="G600" t="s">
        <v>2008</v>
      </c>
    </row>
    <row r="601" spans="2:7" x14ac:dyDescent="0.25">
      <c r="B601" t="s">
        <v>1515</v>
      </c>
      <c r="C601" t="s">
        <v>603</v>
      </c>
      <c r="D601" t="s">
        <v>602</v>
      </c>
      <c r="E601" t="s">
        <v>1514</v>
      </c>
      <c r="G601" t="s">
        <v>2008</v>
      </c>
    </row>
    <row r="602" spans="2:7" x14ac:dyDescent="0.25">
      <c r="B602" t="s">
        <v>1145</v>
      </c>
      <c r="C602" t="s">
        <v>639</v>
      </c>
      <c r="D602" t="s">
        <v>602</v>
      </c>
      <c r="E602" t="s">
        <v>1146</v>
      </c>
      <c r="G602" t="s">
        <v>2008</v>
      </c>
    </row>
    <row r="603" spans="2:7" x14ac:dyDescent="0.25">
      <c r="B603" t="s">
        <v>1463</v>
      </c>
      <c r="C603" t="s">
        <v>2333</v>
      </c>
      <c r="D603" t="s">
        <v>602</v>
      </c>
      <c r="E603" t="s">
        <v>1462</v>
      </c>
      <c r="G603" t="s">
        <v>2008</v>
      </c>
    </row>
    <row r="604" spans="2:7" x14ac:dyDescent="0.25">
      <c r="B604" t="s">
        <v>1463</v>
      </c>
      <c r="C604" t="s">
        <v>650</v>
      </c>
      <c r="D604" t="s">
        <v>602</v>
      </c>
      <c r="E604" t="s">
        <v>1480</v>
      </c>
      <c r="G604" t="s">
        <v>2008</v>
      </c>
    </row>
    <row r="605" spans="2:7" x14ac:dyDescent="0.25">
      <c r="B605" t="s">
        <v>1463</v>
      </c>
      <c r="C605" t="s">
        <v>36</v>
      </c>
      <c r="D605" t="s">
        <v>602</v>
      </c>
      <c r="E605" t="s">
        <v>1483</v>
      </c>
      <c r="G605" t="s">
        <v>2008</v>
      </c>
    </row>
    <row r="606" spans="2:7" x14ac:dyDescent="0.25">
      <c r="B606" t="s">
        <v>702</v>
      </c>
      <c r="C606" t="s">
        <v>615</v>
      </c>
      <c r="D606" t="s">
        <v>602</v>
      </c>
      <c r="E606" t="s">
        <v>703</v>
      </c>
      <c r="G606" t="s">
        <v>2008</v>
      </c>
    </row>
    <row r="607" spans="2:7" x14ac:dyDescent="0.25">
      <c r="B607" t="s">
        <v>1491</v>
      </c>
      <c r="C607" t="s">
        <v>603</v>
      </c>
      <c r="D607" t="s">
        <v>602</v>
      </c>
      <c r="E607" t="s">
        <v>1490</v>
      </c>
      <c r="G607" t="s">
        <v>2008</v>
      </c>
    </row>
    <row r="608" spans="2:7" x14ac:dyDescent="0.25">
      <c r="B608" t="s">
        <v>1128</v>
      </c>
      <c r="C608" t="s">
        <v>1129</v>
      </c>
      <c r="D608" t="s">
        <v>602</v>
      </c>
      <c r="E608" t="s">
        <v>1130</v>
      </c>
      <c r="G608" t="s">
        <v>2008</v>
      </c>
    </row>
    <row r="609" spans="2:7" x14ac:dyDescent="0.25">
      <c r="B609" t="s">
        <v>1509</v>
      </c>
      <c r="C609" t="s">
        <v>603</v>
      </c>
      <c r="D609" t="s">
        <v>602</v>
      </c>
      <c r="E609" t="s">
        <v>1508</v>
      </c>
      <c r="G609" t="s">
        <v>2008</v>
      </c>
    </row>
    <row r="610" spans="2:7" x14ac:dyDescent="0.25">
      <c r="B610" t="s">
        <v>807</v>
      </c>
      <c r="C610" t="s">
        <v>808</v>
      </c>
      <c r="D610" t="s">
        <v>602</v>
      </c>
      <c r="E610" t="s">
        <v>809</v>
      </c>
      <c r="G610" t="s">
        <v>2008</v>
      </c>
    </row>
    <row r="611" spans="2:7" x14ac:dyDescent="0.25">
      <c r="B611" t="s">
        <v>1438</v>
      </c>
      <c r="C611" t="s">
        <v>1048</v>
      </c>
      <c r="D611" t="s">
        <v>602</v>
      </c>
      <c r="E611" t="s">
        <v>1437</v>
      </c>
      <c r="G611" t="s">
        <v>2008</v>
      </c>
    </row>
    <row r="612" spans="2:7" x14ac:dyDescent="0.25">
      <c r="B612" t="s">
        <v>1533</v>
      </c>
      <c r="C612" t="s">
        <v>603</v>
      </c>
      <c r="D612" t="s">
        <v>602</v>
      </c>
      <c r="E612" t="s">
        <v>1532</v>
      </c>
      <c r="G612" t="s">
        <v>2008</v>
      </c>
    </row>
    <row r="613" spans="2:7" x14ac:dyDescent="0.25">
      <c r="B613" t="s">
        <v>1553</v>
      </c>
      <c r="C613" t="s">
        <v>603</v>
      </c>
      <c r="D613" t="s">
        <v>602</v>
      </c>
      <c r="E613" t="s">
        <v>1552</v>
      </c>
      <c r="G613" t="s">
        <v>2008</v>
      </c>
    </row>
    <row r="614" spans="2:7" x14ac:dyDescent="0.25">
      <c r="B614" t="s">
        <v>1442</v>
      </c>
      <c r="C614" t="s">
        <v>1443</v>
      </c>
      <c r="D614" t="s">
        <v>602</v>
      </c>
      <c r="E614" t="s">
        <v>1441</v>
      </c>
      <c r="G614" t="s">
        <v>2008</v>
      </c>
    </row>
    <row r="615" spans="2:7" x14ac:dyDescent="0.25">
      <c r="B615" t="s">
        <v>1479</v>
      </c>
      <c r="C615" t="s">
        <v>603</v>
      </c>
      <c r="D615" t="s">
        <v>602</v>
      </c>
      <c r="E615" t="s">
        <v>1478</v>
      </c>
      <c r="G615" t="s">
        <v>2008</v>
      </c>
    </row>
    <row r="616" spans="2:7" x14ac:dyDescent="0.25">
      <c r="B616" t="s">
        <v>1507</v>
      </c>
      <c r="C616" t="s">
        <v>603</v>
      </c>
      <c r="D616" t="s">
        <v>602</v>
      </c>
      <c r="E616" t="s">
        <v>1506</v>
      </c>
      <c r="G616" t="s">
        <v>2008</v>
      </c>
    </row>
    <row r="617" spans="2:7" x14ac:dyDescent="0.25">
      <c r="B617" t="s">
        <v>1895</v>
      </c>
      <c r="C617" t="s">
        <v>642</v>
      </c>
      <c r="D617" t="s">
        <v>602</v>
      </c>
      <c r="E617" t="s">
        <v>27</v>
      </c>
      <c r="F617" t="s">
        <v>25</v>
      </c>
      <c r="G617" t="s">
        <v>2316</v>
      </c>
    </row>
    <row r="618" spans="2:7" x14ac:dyDescent="0.25">
      <c r="B618" t="s">
        <v>1896</v>
      </c>
      <c r="C618" t="s">
        <v>623</v>
      </c>
      <c r="D618" t="s">
        <v>602</v>
      </c>
      <c r="E618" t="s">
        <v>22</v>
      </c>
      <c r="F618" t="s">
        <v>20</v>
      </c>
      <c r="G618" t="s">
        <v>2316</v>
      </c>
    </row>
    <row r="619" spans="2:7" x14ac:dyDescent="0.25">
      <c r="B619" t="s">
        <v>1897</v>
      </c>
      <c r="C619" t="s">
        <v>636</v>
      </c>
      <c r="D619" t="s">
        <v>602</v>
      </c>
      <c r="E619" t="s">
        <v>438</v>
      </c>
      <c r="F619" t="s">
        <v>436</v>
      </c>
      <c r="G619" t="s">
        <v>2316</v>
      </c>
    </row>
    <row r="620" spans="2:7" x14ac:dyDescent="0.25">
      <c r="B620" t="s">
        <v>1898</v>
      </c>
      <c r="C620" t="s">
        <v>606</v>
      </c>
      <c r="D620" t="s">
        <v>602</v>
      </c>
      <c r="E620" t="s">
        <v>64</v>
      </c>
      <c r="F620" t="s">
        <v>56</v>
      </c>
      <c r="G620" t="s">
        <v>2316</v>
      </c>
    </row>
    <row r="621" spans="2:7" x14ac:dyDescent="0.25">
      <c r="B621" t="s">
        <v>1899</v>
      </c>
      <c r="C621" t="s">
        <v>606</v>
      </c>
      <c r="D621" t="s">
        <v>602</v>
      </c>
      <c r="E621" t="s">
        <v>61</v>
      </c>
      <c r="F621" t="s">
        <v>56</v>
      </c>
      <c r="G621" t="s">
        <v>2316</v>
      </c>
    </row>
    <row r="622" spans="2:7" x14ac:dyDescent="0.25">
      <c r="B622" t="s">
        <v>1900</v>
      </c>
      <c r="C622" t="s">
        <v>117</v>
      </c>
      <c r="D622" t="s">
        <v>602</v>
      </c>
      <c r="E622" t="s">
        <v>116</v>
      </c>
      <c r="F622" t="s">
        <v>114</v>
      </c>
      <c r="G622" t="s">
        <v>2316</v>
      </c>
    </row>
    <row r="623" spans="2:7" x14ac:dyDescent="0.25">
      <c r="B623" t="s">
        <v>1901</v>
      </c>
      <c r="C623" t="s">
        <v>80</v>
      </c>
      <c r="D623" t="s">
        <v>602</v>
      </c>
      <c r="E623" t="s">
        <v>75</v>
      </c>
      <c r="F623" t="s">
        <v>73</v>
      </c>
      <c r="G623" t="s">
        <v>2316</v>
      </c>
    </row>
    <row r="624" spans="2:7" x14ac:dyDescent="0.25">
      <c r="B624" t="s">
        <v>1902</v>
      </c>
      <c r="C624" t="s">
        <v>80</v>
      </c>
      <c r="D624" t="s">
        <v>602</v>
      </c>
      <c r="E624" t="s">
        <v>88</v>
      </c>
      <c r="F624" t="s">
        <v>73</v>
      </c>
      <c r="G624" t="s">
        <v>2316</v>
      </c>
    </row>
    <row r="625" spans="2:7" x14ac:dyDescent="0.25">
      <c r="B625" t="s">
        <v>1903</v>
      </c>
      <c r="C625" t="s">
        <v>80</v>
      </c>
      <c r="D625" t="s">
        <v>602</v>
      </c>
      <c r="E625" t="s">
        <v>79</v>
      </c>
      <c r="F625" t="s">
        <v>73</v>
      </c>
      <c r="G625" t="s">
        <v>2316</v>
      </c>
    </row>
    <row r="626" spans="2:7" x14ac:dyDescent="0.25">
      <c r="B626" t="s">
        <v>1904</v>
      </c>
      <c r="C626" t="s">
        <v>80</v>
      </c>
      <c r="D626" t="s">
        <v>602</v>
      </c>
      <c r="E626" t="s">
        <v>82</v>
      </c>
      <c r="F626" t="s">
        <v>73</v>
      </c>
      <c r="G626" t="s">
        <v>2316</v>
      </c>
    </row>
    <row r="627" spans="2:7" x14ac:dyDescent="0.25">
      <c r="B627" t="s">
        <v>1905</v>
      </c>
      <c r="C627" t="s">
        <v>80</v>
      </c>
      <c r="D627" t="s">
        <v>602</v>
      </c>
      <c r="E627" t="s">
        <v>85</v>
      </c>
      <c r="F627" t="s">
        <v>73</v>
      </c>
      <c r="G627" t="s">
        <v>2316</v>
      </c>
    </row>
    <row r="628" spans="2:7" x14ac:dyDescent="0.25">
      <c r="B628" t="s">
        <v>1906</v>
      </c>
      <c r="C628" t="s">
        <v>603</v>
      </c>
      <c r="D628" t="s">
        <v>602</v>
      </c>
      <c r="E628" t="s">
        <v>502</v>
      </c>
      <c r="F628" t="s">
        <v>502</v>
      </c>
      <c r="G628" t="s">
        <v>2316</v>
      </c>
    </row>
    <row r="629" spans="2:7" x14ac:dyDescent="0.25">
      <c r="B629" t="s">
        <v>1907</v>
      </c>
      <c r="C629" t="s">
        <v>635</v>
      </c>
      <c r="D629" t="s">
        <v>602</v>
      </c>
      <c r="E629" t="s">
        <v>480</v>
      </c>
      <c r="F629" t="s">
        <v>478</v>
      </c>
      <c r="G629" t="s">
        <v>2316</v>
      </c>
    </row>
    <row r="630" spans="2:7" x14ac:dyDescent="0.25">
      <c r="B630" t="s">
        <v>1908</v>
      </c>
      <c r="C630" t="s">
        <v>635</v>
      </c>
      <c r="D630" t="s">
        <v>602</v>
      </c>
      <c r="E630" t="s">
        <v>483</v>
      </c>
      <c r="F630" t="s">
        <v>478</v>
      </c>
      <c r="G630" t="s">
        <v>2316</v>
      </c>
    </row>
    <row r="631" spans="2:7" x14ac:dyDescent="0.25">
      <c r="B631" t="s">
        <v>1909</v>
      </c>
      <c r="C631" t="s">
        <v>619</v>
      </c>
      <c r="D631" t="s">
        <v>602</v>
      </c>
      <c r="E631" t="s">
        <v>111</v>
      </c>
      <c r="F631" t="s">
        <v>109</v>
      </c>
      <c r="G631" t="s">
        <v>2316</v>
      </c>
    </row>
    <row r="632" spans="2:7" x14ac:dyDescent="0.25">
      <c r="B632" t="s">
        <v>1910</v>
      </c>
      <c r="C632" t="s">
        <v>70</v>
      </c>
      <c r="D632" t="s">
        <v>602</v>
      </c>
      <c r="E632" t="s">
        <v>69</v>
      </c>
      <c r="F632" t="s">
        <v>67</v>
      </c>
      <c r="G632" t="s">
        <v>2316</v>
      </c>
    </row>
    <row r="633" spans="2:7" x14ac:dyDescent="0.25">
      <c r="B633" t="s">
        <v>1911</v>
      </c>
      <c r="C633" t="s">
        <v>132</v>
      </c>
      <c r="D633" t="s">
        <v>602</v>
      </c>
      <c r="E633" t="s">
        <v>131</v>
      </c>
      <c r="F633" t="s">
        <v>129</v>
      </c>
      <c r="G633" t="s">
        <v>2316</v>
      </c>
    </row>
    <row r="634" spans="2:7" x14ac:dyDescent="0.25">
      <c r="B634" t="s">
        <v>1912</v>
      </c>
      <c r="C634" t="s">
        <v>621</v>
      </c>
      <c r="D634" t="s">
        <v>602</v>
      </c>
      <c r="E634" t="s">
        <v>456</v>
      </c>
      <c r="F634" t="s">
        <v>454</v>
      </c>
      <c r="G634" t="s">
        <v>2316</v>
      </c>
    </row>
    <row r="635" spans="2:7" x14ac:dyDescent="0.25">
      <c r="B635" t="s">
        <v>1913</v>
      </c>
      <c r="C635" t="s">
        <v>2318</v>
      </c>
      <c r="D635" t="s">
        <v>602</v>
      </c>
      <c r="E635" t="s">
        <v>147</v>
      </c>
      <c r="F635" t="s">
        <v>141</v>
      </c>
      <c r="G635" t="s">
        <v>2316</v>
      </c>
    </row>
    <row r="636" spans="2:7" x14ac:dyDescent="0.25">
      <c r="B636" t="s">
        <v>1914</v>
      </c>
      <c r="C636" t="s">
        <v>2318</v>
      </c>
      <c r="D636" t="s">
        <v>602</v>
      </c>
      <c r="E636" t="s">
        <v>143</v>
      </c>
      <c r="F636" t="s">
        <v>141</v>
      </c>
      <c r="G636" t="s">
        <v>2316</v>
      </c>
    </row>
    <row r="637" spans="2:7" x14ac:dyDescent="0.25">
      <c r="B637" t="s">
        <v>1915</v>
      </c>
      <c r="C637" t="s">
        <v>158</v>
      </c>
      <c r="D637" t="s">
        <v>602</v>
      </c>
      <c r="E637" t="s">
        <v>157</v>
      </c>
      <c r="F637" t="s">
        <v>155</v>
      </c>
      <c r="G637" t="s">
        <v>2316</v>
      </c>
    </row>
    <row r="638" spans="2:7" x14ac:dyDescent="0.25">
      <c r="B638" t="s">
        <v>1916</v>
      </c>
      <c r="C638" t="s">
        <v>158</v>
      </c>
      <c r="D638" t="s">
        <v>602</v>
      </c>
      <c r="E638" t="s">
        <v>160</v>
      </c>
      <c r="F638" t="s">
        <v>155</v>
      </c>
      <c r="G638" t="s">
        <v>2316</v>
      </c>
    </row>
    <row r="639" spans="2:7" x14ac:dyDescent="0.25">
      <c r="B639" t="s">
        <v>1917</v>
      </c>
      <c r="C639" t="s">
        <v>158</v>
      </c>
      <c r="D639" t="s">
        <v>602</v>
      </c>
      <c r="E639" t="s">
        <v>163</v>
      </c>
      <c r="F639" t="s">
        <v>155</v>
      </c>
      <c r="G639" t="s">
        <v>2316</v>
      </c>
    </row>
    <row r="640" spans="2:7" x14ac:dyDescent="0.25">
      <c r="B640" t="s">
        <v>1918</v>
      </c>
      <c r="C640" t="s">
        <v>176</v>
      </c>
      <c r="D640" t="s">
        <v>602</v>
      </c>
      <c r="E640" t="s">
        <v>173</v>
      </c>
      <c r="F640" t="s">
        <v>171</v>
      </c>
      <c r="G640" t="s">
        <v>2316</v>
      </c>
    </row>
    <row r="641" spans="2:7" x14ac:dyDescent="0.25">
      <c r="B641" t="s">
        <v>1919</v>
      </c>
      <c r="C641" t="s">
        <v>176</v>
      </c>
      <c r="D641" t="s">
        <v>602</v>
      </c>
      <c r="E641" t="s">
        <v>180</v>
      </c>
      <c r="F641" t="s">
        <v>171</v>
      </c>
      <c r="G641" t="s">
        <v>2316</v>
      </c>
    </row>
    <row r="642" spans="2:7" x14ac:dyDescent="0.25">
      <c r="B642" t="s">
        <v>1920</v>
      </c>
      <c r="C642" t="s">
        <v>176</v>
      </c>
      <c r="D642" t="s">
        <v>602</v>
      </c>
      <c r="E642" t="s">
        <v>177</v>
      </c>
      <c r="F642" t="s">
        <v>171</v>
      </c>
      <c r="G642" t="s">
        <v>2316</v>
      </c>
    </row>
    <row r="643" spans="2:7" x14ac:dyDescent="0.25">
      <c r="B643" t="s">
        <v>1921</v>
      </c>
      <c r="C643" t="s">
        <v>36</v>
      </c>
      <c r="D643" t="s">
        <v>602</v>
      </c>
      <c r="E643" t="s">
        <v>470</v>
      </c>
      <c r="F643" t="s">
        <v>459</v>
      </c>
      <c r="G643" t="s">
        <v>2316</v>
      </c>
    </row>
    <row r="644" spans="2:7" x14ac:dyDescent="0.25">
      <c r="B644" t="s">
        <v>1922</v>
      </c>
      <c r="C644" t="s">
        <v>36</v>
      </c>
      <c r="D644" t="s">
        <v>602</v>
      </c>
      <c r="E644" t="s">
        <v>464</v>
      </c>
      <c r="F644" t="s">
        <v>459</v>
      </c>
      <c r="G644" t="s">
        <v>2316</v>
      </c>
    </row>
    <row r="645" spans="2:7" x14ac:dyDescent="0.25">
      <c r="B645" t="s">
        <v>1923</v>
      </c>
      <c r="C645" t="s">
        <v>36</v>
      </c>
      <c r="D645" t="s">
        <v>602</v>
      </c>
      <c r="E645" t="s">
        <v>467</v>
      </c>
      <c r="F645" t="s">
        <v>459</v>
      </c>
      <c r="G645" t="s">
        <v>2316</v>
      </c>
    </row>
    <row r="646" spans="2:7" x14ac:dyDescent="0.25">
      <c r="B646" t="s">
        <v>1924</v>
      </c>
      <c r="C646" t="s">
        <v>638</v>
      </c>
      <c r="D646" t="s">
        <v>602</v>
      </c>
      <c r="E646" t="s">
        <v>423</v>
      </c>
      <c r="F646" t="s">
        <v>421</v>
      </c>
      <c r="G646" t="s">
        <v>2316</v>
      </c>
    </row>
    <row r="647" spans="2:7" x14ac:dyDescent="0.25">
      <c r="B647" t="s">
        <v>1925</v>
      </c>
      <c r="C647" t="s">
        <v>622</v>
      </c>
      <c r="D647" t="s">
        <v>602</v>
      </c>
      <c r="E647" t="s">
        <v>337</v>
      </c>
      <c r="F647" t="s">
        <v>335</v>
      </c>
      <c r="G647" t="s">
        <v>2316</v>
      </c>
    </row>
    <row r="648" spans="2:7" x14ac:dyDescent="0.25">
      <c r="B648" t="s">
        <v>1926</v>
      </c>
      <c r="C648" t="s">
        <v>612</v>
      </c>
      <c r="D648" t="s">
        <v>602</v>
      </c>
      <c r="E648" t="s">
        <v>475</v>
      </c>
      <c r="F648" t="s">
        <v>473</v>
      </c>
      <c r="G648" t="s">
        <v>2316</v>
      </c>
    </row>
    <row r="649" spans="2:7" x14ac:dyDescent="0.25">
      <c r="B649" t="s">
        <v>1927</v>
      </c>
      <c r="C649" t="s">
        <v>626</v>
      </c>
      <c r="D649" t="s">
        <v>602</v>
      </c>
      <c r="E649" t="s">
        <v>185</v>
      </c>
      <c r="F649" t="s">
        <v>183</v>
      </c>
      <c r="G649" t="s">
        <v>2316</v>
      </c>
    </row>
    <row r="650" spans="2:7" x14ac:dyDescent="0.25">
      <c r="B650" t="s">
        <v>1928</v>
      </c>
      <c r="C650" t="s">
        <v>626</v>
      </c>
      <c r="D650" t="s">
        <v>602</v>
      </c>
      <c r="E650" t="s">
        <v>188</v>
      </c>
      <c r="F650" t="s">
        <v>183</v>
      </c>
      <c r="G650" t="s">
        <v>2316</v>
      </c>
    </row>
    <row r="651" spans="2:7" x14ac:dyDescent="0.25">
      <c r="B651" t="s">
        <v>1929</v>
      </c>
      <c r="C651" t="s">
        <v>626</v>
      </c>
      <c r="D651" t="s">
        <v>602</v>
      </c>
      <c r="E651" t="s">
        <v>191</v>
      </c>
      <c r="F651" t="s">
        <v>183</v>
      </c>
      <c r="G651" t="s">
        <v>2316</v>
      </c>
    </row>
    <row r="652" spans="2:7" x14ac:dyDescent="0.25">
      <c r="B652" t="s">
        <v>1930</v>
      </c>
      <c r="C652" t="s">
        <v>628</v>
      </c>
      <c r="D652" t="s">
        <v>602</v>
      </c>
      <c r="E652" t="s">
        <v>199</v>
      </c>
      <c r="F652" t="s">
        <v>194</v>
      </c>
      <c r="G652" t="s">
        <v>2316</v>
      </c>
    </row>
    <row r="653" spans="2:7" x14ac:dyDescent="0.25">
      <c r="B653" t="s">
        <v>1931</v>
      </c>
      <c r="C653" t="s">
        <v>628</v>
      </c>
      <c r="D653" t="s">
        <v>602</v>
      </c>
      <c r="E653" t="s">
        <v>196</v>
      </c>
      <c r="F653" t="s">
        <v>194</v>
      </c>
      <c r="G653" t="s">
        <v>2316</v>
      </c>
    </row>
    <row r="654" spans="2:7" x14ac:dyDescent="0.25">
      <c r="B654" t="s">
        <v>1932</v>
      </c>
      <c r="C654" t="s">
        <v>494</v>
      </c>
      <c r="D654" t="s">
        <v>602</v>
      </c>
      <c r="E654" t="s">
        <v>493</v>
      </c>
      <c r="F654" t="s">
        <v>491</v>
      </c>
      <c r="G654" t="s">
        <v>2316</v>
      </c>
    </row>
    <row r="655" spans="2:7" x14ac:dyDescent="0.25">
      <c r="B655" t="s">
        <v>1933</v>
      </c>
      <c r="C655" t="s">
        <v>625</v>
      </c>
      <c r="D655" t="s">
        <v>602</v>
      </c>
      <c r="E655" t="s">
        <v>168</v>
      </c>
      <c r="F655" t="s">
        <v>166</v>
      </c>
      <c r="G655" t="s">
        <v>2316</v>
      </c>
    </row>
    <row r="656" spans="2:7" x14ac:dyDescent="0.25">
      <c r="B656" t="s">
        <v>1934</v>
      </c>
      <c r="C656" t="s">
        <v>625</v>
      </c>
      <c r="D656" t="s">
        <v>602</v>
      </c>
      <c r="E656" t="s">
        <v>168</v>
      </c>
      <c r="F656" t="s">
        <v>166</v>
      </c>
      <c r="G656" t="s">
        <v>2316</v>
      </c>
    </row>
    <row r="657" spans="2:7" x14ac:dyDescent="0.25">
      <c r="B657" t="s">
        <v>1935</v>
      </c>
      <c r="C657" t="s">
        <v>646</v>
      </c>
      <c r="D657" t="s">
        <v>602</v>
      </c>
      <c r="E657" t="s">
        <v>294</v>
      </c>
      <c r="F657" t="s">
        <v>292</v>
      </c>
      <c r="G657" t="s">
        <v>2316</v>
      </c>
    </row>
    <row r="658" spans="2:7" x14ac:dyDescent="0.25">
      <c r="B658" t="s">
        <v>1936</v>
      </c>
      <c r="C658" t="s">
        <v>94</v>
      </c>
      <c r="D658" t="s">
        <v>602</v>
      </c>
      <c r="E658" t="s">
        <v>93</v>
      </c>
      <c r="F658" t="s">
        <v>91</v>
      </c>
      <c r="G658" t="s">
        <v>2316</v>
      </c>
    </row>
    <row r="659" spans="2:7" x14ac:dyDescent="0.25">
      <c r="B659" t="s">
        <v>1937</v>
      </c>
      <c r="C659" t="s">
        <v>631</v>
      </c>
      <c r="D659" t="s">
        <v>602</v>
      </c>
      <c r="E659" t="s">
        <v>152</v>
      </c>
      <c r="F659" t="s">
        <v>150</v>
      </c>
      <c r="G659" t="s">
        <v>2316</v>
      </c>
    </row>
    <row r="660" spans="2:7" x14ac:dyDescent="0.25">
      <c r="B660" t="s">
        <v>1938</v>
      </c>
      <c r="C660" t="s">
        <v>611</v>
      </c>
      <c r="D660" t="s">
        <v>602</v>
      </c>
      <c r="E660" t="s">
        <v>488</v>
      </c>
      <c r="F660" t="s">
        <v>486</v>
      </c>
      <c r="G660" t="s">
        <v>2316</v>
      </c>
    </row>
    <row r="661" spans="2:7" x14ac:dyDescent="0.25">
      <c r="B661" t="s">
        <v>1939</v>
      </c>
      <c r="C661" t="s">
        <v>611</v>
      </c>
      <c r="D661" t="s">
        <v>602</v>
      </c>
      <c r="E661" t="s">
        <v>488</v>
      </c>
      <c r="F661" t="s">
        <v>486</v>
      </c>
      <c r="G661" t="s">
        <v>2316</v>
      </c>
    </row>
    <row r="662" spans="2:7" x14ac:dyDescent="0.25">
      <c r="B662" t="s">
        <v>1940</v>
      </c>
      <c r="C662" t="s">
        <v>647</v>
      </c>
      <c r="D662" t="s">
        <v>602</v>
      </c>
      <c r="E662" t="s">
        <v>407</v>
      </c>
      <c r="F662" t="s">
        <v>402</v>
      </c>
      <c r="G662" t="s">
        <v>2316</v>
      </c>
    </row>
    <row r="663" spans="2:7" x14ac:dyDescent="0.25">
      <c r="B663" t="s">
        <v>1941</v>
      </c>
      <c r="C663" t="s">
        <v>624</v>
      </c>
      <c r="D663" t="s">
        <v>602</v>
      </c>
      <c r="E663" t="s">
        <v>14</v>
      </c>
      <c r="F663" t="s">
        <v>12</v>
      </c>
      <c r="G663" t="s">
        <v>2316</v>
      </c>
    </row>
    <row r="664" spans="2:7" x14ac:dyDescent="0.25">
      <c r="B664" t="s">
        <v>1942</v>
      </c>
      <c r="C664" t="s">
        <v>620</v>
      </c>
      <c r="D664" t="s">
        <v>602</v>
      </c>
      <c r="E664" t="s">
        <v>106</v>
      </c>
      <c r="F664" t="s">
        <v>101</v>
      </c>
      <c r="G664" t="s">
        <v>2316</v>
      </c>
    </row>
    <row r="665" spans="2:7" x14ac:dyDescent="0.25">
      <c r="B665" t="s">
        <v>1943</v>
      </c>
      <c r="C665" t="s">
        <v>640</v>
      </c>
      <c r="D665" t="s">
        <v>602</v>
      </c>
      <c r="E665" t="s">
        <v>244</v>
      </c>
      <c r="F665" t="s">
        <v>242</v>
      </c>
      <c r="G665" t="s">
        <v>2316</v>
      </c>
    </row>
    <row r="666" spans="2:7" x14ac:dyDescent="0.25">
      <c r="B666" t="s">
        <v>1944</v>
      </c>
      <c r="C666" t="s">
        <v>640</v>
      </c>
      <c r="D666" t="s">
        <v>602</v>
      </c>
      <c r="E666" t="s">
        <v>247</v>
      </c>
      <c r="F666" t="s">
        <v>242</v>
      </c>
      <c r="G666" t="s">
        <v>2316</v>
      </c>
    </row>
    <row r="667" spans="2:7" x14ac:dyDescent="0.25">
      <c r="B667" t="s">
        <v>1945</v>
      </c>
      <c r="C667" t="s">
        <v>640</v>
      </c>
      <c r="D667" t="s">
        <v>602</v>
      </c>
      <c r="E667" t="s">
        <v>251</v>
      </c>
      <c r="F667" t="s">
        <v>242</v>
      </c>
      <c r="G667" t="s">
        <v>2316</v>
      </c>
    </row>
    <row r="668" spans="2:7" x14ac:dyDescent="0.25">
      <c r="B668" t="s">
        <v>1946</v>
      </c>
      <c r="C668" t="s">
        <v>640</v>
      </c>
      <c r="D668" t="s">
        <v>602</v>
      </c>
      <c r="E668" t="s">
        <v>254</v>
      </c>
      <c r="F668" t="s">
        <v>242</v>
      </c>
      <c r="G668" t="s">
        <v>2316</v>
      </c>
    </row>
    <row r="669" spans="2:7" x14ac:dyDescent="0.25">
      <c r="B669" t="s">
        <v>1947</v>
      </c>
      <c r="C669" t="s">
        <v>640</v>
      </c>
      <c r="D669" t="s">
        <v>602</v>
      </c>
      <c r="E669" t="s">
        <v>1156</v>
      </c>
      <c r="F669" t="s">
        <v>242</v>
      </c>
      <c r="G669" t="s">
        <v>2316</v>
      </c>
    </row>
    <row r="670" spans="2:7" x14ac:dyDescent="0.25">
      <c r="B670" t="s">
        <v>1948</v>
      </c>
      <c r="C670" t="s">
        <v>640</v>
      </c>
      <c r="D670" t="s">
        <v>602</v>
      </c>
      <c r="E670" t="s">
        <v>263</v>
      </c>
      <c r="F670" t="s">
        <v>242</v>
      </c>
      <c r="G670" t="s">
        <v>2316</v>
      </c>
    </row>
    <row r="671" spans="2:7" x14ac:dyDescent="0.25">
      <c r="B671" t="s">
        <v>1949</v>
      </c>
      <c r="C671" t="s">
        <v>640</v>
      </c>
      <c r="D671" t="s">
        <v>602</v>
      </c>
      <c r="E671" t="s">
        <v>269</v>
      </c>
      <c r="F671" t="s">
        <v>242</v>
      </c>
      <c r="G671" t="s">
        <v>2316</v>
      </c>
    </row>
    <row r="672" spans="2:7" x14ac:dyDescent="0.25">
      <c r="B672" t="s">
        <v>1950</v>
      </c>
      <c r="C672" t="s">
        <v>640</v>
      </c>
      <c r="D672" t="s">
        <v>602</v>
      </c>
      <c r="E672" t="s">
        <v>272</v>
      </c>
      <c r="F672" t="s">
        <v>242</v>
      </c>
      <c r="G672" t="s">
        <v>2316</v>
      </c>
    </row>
    <row r="673" spans="2:7" x14ac:dyDescent="0.25">
      <c r="B673" t="s">
        <v>1951</v>
      </c>
      <c r="C673" t="s">
        <v>640</v>
      </c>
      <c r="D673" t="s">
        <v>602</v>
      </c>
      <c r="E673" t="s">
        <v>284</v>
      </c>
      <c r="F673" t="s">
        <v>242</v>
      </c>
      <c r="G673" t="s">
        <v>2316</v>
      </c>
    </row>
    <row r="674" spans="2:7" x14ac:dyDescent="0.25">
      <c r="B674" t="s">
        <v>1952</v>
      </c>
      <c r="C674" t="s">
        <v>640</v>
      </c>
      <c r="D674" t="s">
        <v>602</v>
      </c>
      <c r="E674" t="s">
        <v>281</v>
      </c>
      <c r="F674" t="s">
        <v>242</v>
      </c>
      <c r="G674" t="s">
        <v>2316</v>
      </c>
    </row>
    <row r="675" spans="2:7" x14ac:dyDescent="0.25">
      <c r="B675" t="s">
        <v>1953</v>
      </c>
      <c r="C675" t="s">
        <v>640</v>
      </c>
      <c r="D675" t="s">
        <v>602</v>
      </c>
      <c r="E675" t="s">
        <v>275</v>
      </c>
      <c r="F675" t="s">
        <v>242</v>
      </c>
      <c r="G675" t="s">
        <v>2316</v>
      </c>
    </row>
    <row r="676" spans="2:7" x14ac:dyDescent="0.25">
      <c r="B676" t="s">
        <v>1954</v>
      </c>
      <c r="C676" t="s">
        <v>629</v>
      </c>
      <c r="D676" t="s">
        <v>602</v>
      </c>
      <c r="E676" t="s">
        <v>207</v>
      </c>
      <c r="F676" t="s">
        <v>202</v>
      </c>
      <c r="G676" t="s">
        <v>2316</v>
      </c>
    </row>
    <row r="677" spans="2:7" x14ac:dyDescent="0.25">
      <c r="B677" t="s">
        <v>1955</v>
      </c>
      <c r="C677" t="s">
        <v>629</v>
      </c>
      <c r="D677" t="s">
        <v>602</v>
      </c>
      <c r="E677" t="s">
        <v>213</v>
      </c>
      <c r="F677" t="s">
        <v>202</v>
      </c>
      <c r="G677" t="s">
        <v>2316</v>
      </c>
    </row>
    <row r="678" spans="2:7" x14ac:dyDescent="0.25">
      <c r="B678" t="s">
        <v>1956</v>
      </c>
      <c r="C678" t="s">
        <v>629</v>
      </c>
      <c r="D678" t="s">
        <v>602</v>
      </c>
      <c r="E678" t="s">
        <v>204</v>
      </c>
      <c r="F678" t="s">
        <v>202</v>
      </c>
      <c r="G678" t="s">
        <v>2316</v>
      </c>
    </row>
    <row r="679" spans="2:7" x14ac:dyDescent="0.25">
      <c r="B679" t="s">
        <v>1957</v>
      </c>
      <c r="C679" t="s">
        <v>629</v>
      </c>
      <c r="D679" t="s">
        <v>602</v>
      </c>
      <c r="E679" t="s">
        <v>210</v>
      </c>
      <c r="F679" t="s">
        <v>202</v>
      </c>
      <c r="G679" t="s">
        <v>2316</v>
      </c>
    </row>
    <row r="680" spans="2:7" x14ac:dyDescent="0.25">
      <c r="B680" t="s">
        <v>1958</v>
      </c>
      <c r="C680" t="s">
        <v>627</v>
      </c>
      <c r="D680" t="s">
        <v>602</v>
      </c>
      <c r="E680" t="s">
        <v>218</v>
      </c>
      <c r="F680" t="s">
        <v>216</v>
      </c>
      <c r="G680" t="s">
        <v>2316</v>
      </c>
    </row>
    <row r="681" spans="2:7" x14ac:dyDescent="0.25">
      <c r="B681" t="s">
        <v>1959</v>
      </c>
      <c r="C681" t="s">
        <v>627</v>
      </c>
      <c r="D681" t="s">
        <v>602</v>
      </c>
      <c r="E681" t="s">
        <v>218</v>
      </c>
      <c r="F681" t="s">
        <v>216</v>
      </c>
      <c r="G681" t="s">
        <v>2316</v>
      </c>
    </row>
    <row r="682" spans="2:7" x14ac:dyDescent="0.25">
      <c r="B682" t="s">
        <v>1960</v>
      </c>
      <c r="C682" t="s">
        <v>250</v>
      </c>
      <c r="D682" t="s">
        <v>602</v>
      </c>
      <c r="E682" t="s">
        <v>299</v>
      </c>
      <c r="F682" t="s">
        <v>297</v>
      </c>
      <c r="G682" t="s">
        <v>2316</v>
      </c>
    </row>
    <row r="683" spans="2:7" x14ac:dyDescent="0.25">
      <c r="B683" t="s">
        <v>1961</v>
      </c>
      <c r="C683" t="s">
        <v>250</v>
      </c>
      <c r="D683" t="s">
        <v>602</v>
      </c>
      <c r="E683" t="s">
        <v>302</v>
      </c>
      <c r="F683" t="s">
        <v>297</v>
      </c>
      <c r="G683" t="s">
        <v>2316</v>
      </c>
    </row>
    <row r="684" spans="2:7" x14ac:dyDescent="0.25">
      <c r="B684" t="s">
        <v>1962</v>
      </c>
      <c r="C684" t="s">
        <v>634</v>
      </c>
      <c r="D684" t="s">
        <v>602</v>
      </c>
      <c r="E684" t="s">
        <v>307</v>
      </c>
      <c r="F684" t="s">
        <v>305</v>
      </c>
      <c r="G684" t="s">
        <v>2316</v>
      </c>
    </row>
    <row r="685" spans="2:7" x14ac:dyDescent="0.25">
      <c r="B685" t="s">
        <v>1963</v>
      </c>
      <c r="C685" t="s">
        <v>634</v>
      </c>
      <c r="D685" t="s">
        <v>602</v>
      </c>
      <c r="E685" t="s">
        <v>316</v>
      </c>
      <c r="F685" t="s">
        <v>305</v>
      </c>
      <c r="G685" t="s">
        <v>2316</v>
      </c>
    </row>
    <row r="686" spans="2:7" x14ac:dyDescent="0.25">
      <c r="B686" t="s">
        <v>1964</v>
      </c>
      <c r="C686" t="s">
        <v>634</v>
      </c>
      <c r="D686" t="s">
        <v>602</v>
      </c>
      <c r="E686" t="s">
        <v>319</v>
      </c>
      <c r="F686" t="s">
        <v>305</v>
      </c>
      <c r="G686" t="s">
        <v>2316</v>
      </c>
    </row>
    <row r="687" spans="2:7" x14ac:dyDescent="0.25">
      <c r="B687" t="s">
        <v>1965</v>
      </c>
      <c r="C687" t="s">
        <v>634</v>
      </c>
      <c r="D687" t="s">
        <v>602</v>
      </c>
      <c r="E687" t="s">
        <v>313</v>
      </c>
      <c r="F687" t="s">
        <v>305</v>
      </c>
      <c r="G687" t="s">
        <v>2316</v>
      </c>
    </row>
    <row r="688" spans="2:7" x14ac:dyDescent="0.25">
      <c r="B688" t="s">
        <v>1966</v>
      </c>
      <c r="C688" t="s">
        <v>603</v>
      </c>
      <c r="D688" t="s">
        <v>602</v>
      </c>
      <c r="E688" t="s">
        <v>496</v>
      </c>
      <c r="F688" t="s">
        <v>496</v>
      </c>
      <c r="G688" t="s">
        <v>2316</v>
      </c>
    </row>
    <row r="689" spans="2:7" x14ac:dyDescent="0.25">
      <c r="B689" t="s">
        <v>1967</v>
      </c>
      <c r="C689" t="s">
        <v>654</v>
      </c>
      <c r="D689" t="s">
        <v>602</v>
      </c>
      <c r="E689" t="s">
        <v>451</v>
      </c>
      <c r="F689" t="s">
        <v>449</v>
      </c>
      <c r="G689" t="s">
        <v>2316</v>
      </c>
    </row>
    <row r="690" spans="2:7" x14ac:dyDescent="0.25">
      <c r="B690" t="s">
        <v>1968</v>
      </c>
      <c r="C690" t="s">
        <v>603</v>
      </c>
      <c r="D690" t="s">
        <v>602</v>
      </c>
      <c r="E690" t="s">
        <v>512</v>
      </c>
      <c r="F690" t="s">
        <v>512</v>
      </c>
      <c r="G690" t="s">
        <v>2316</v>
      </c>
    </row>
    <row r="691" spans="2:7" x14ac:dyDescent="0.25">
      <c r="B691" t="s">
        <v>1969</v>
      </c>
      <c r="C691" t="s">
        <v>36</v>
      </c>
      <c r="D691" t="s">
        <v>602</v>
      </c>
      <c r="E691" t="s">
        <v>332</v>
      </c>
      <c r="F691" t="s">
        <v>330</v>
      </c>
      <c r="G691" t="s">
        <v>2316</v>
      </c>
    </row>
    <row r="692" spans="2:7" x14ac:dyDescent="0.25">
      <c r="B692" t="s">
        <v>1970</v>
      </c>
      <c r="C692" t="s">
        <v>645</v>
      </c>
      <c r="D692" t="s">
        <v>602</v>
      </c>
      <c r="E692" t="s">
        <v>324</v>
      </c>
      <c r="F692" t="s">
        <v>322</v>
      </c>
      <c r="G692" t="s">
        <v>2316</v>
      </c>
    </row>
    <row r="693" spans="2:7" x14ac:dyDescent="0.25">
      <c r="B693" t="s">
        <v>1971</v>
      </c>
      <c r="C693" t="s">
        <v>645</v>
      </c>
      <c r="D693" t="s">
        <v>602</v>
      </c>
      <c r="E693" t="s">
        <v>327</v>
      </c>
      <c r="F693" t="s">
        <v>322</v>
      </c>
      <c r="G693" t="s">
        <v>2316</v>
      </c>
    </row>
    <row r="694" spans="2:7" x14ac:dyDescent="0.25">
      <c r="B694" t="s">
        <v>1972</v>
      </c>
      <c r="C694" t="s">
        <v>655</v>
      </c>
      <c r="D694" t="s">
        <v>602</v>
      </c>
      <c r="E694" t="s">
        <v>428</v>
      </c>
      <c r="F694" t="s">
        <v>426</v>
      </c>
      <c r="G694" t="s">
        <v>2316</v>
      </c>
    </row>
    <row r="695" spans="2:7" x14ac:dyDescent="0.25">
      <c r="B695" t="s">
        <v>1973</v>
      </c>
      <c r="C695" t="s">
        <v>643</v>
      </c>
      <c r="D695" t="s">
        <v>602</v>
      </c>
      <c r="E695" t="s">
        <v>32</v>
      </c>
      <c r="F695" t="s">
        <v>30</v>
      </c>
      <c r="G695" t="s">
        <v>2316</v>
      </c>
    </row>
    <row r="696" spans="2:7" x14ac:dyDescent="0.25">
      <c r="B696" t="s">
        <v>1974</v>
      </c>
      <c r="C696" t="s">
        <v>122</v>
      </c>
      <c r="D696" t="s">
        <v>602</v>
      </c>
      <c r="E696" t="s">
        <v>121</v>
      </c>
      <c r="F696" t="s">
        <v>119</v>
      </c>
      <c r="G696" t="s">
        <v>2316</v>
      </c>
    </row>
    <row r="697" spans="2:7" x14ac:dyDescent="0.25">
      <c r="B697" t="s">
        <v>1975</v>
      </c>
      <c r="C697" t="s">
        <v>603</v>
      </c>
      <c r="D697" t="s">
        <v>602</v>
      </c>
      <c r="E697" t="s">
        <v>507</v>
      </c>
      <c r="F697" t="s">
        <v>507</v>
      </c>
      <c r="G697" t="s">
        <v>2316</v>
      </c>
    </row>
    <row r="698" spans="2:7" x14ac:dyDescent="0.25">
      <c r="B698" t="s">
        <v>1976</v>
      </c>
      <c r="C698" t="s">
        <v>42</v>
      </c>
      <c r="D698" t="s">
        <v>602</v>
      </c>
      <c r="E698" t="s">
        <v>39</v>
      </c>
      <c r="F698" t="s">
        <v>37</v>
      </c>
      <c r="G698" t="s">
        <v>2316</v>
      </c>
    </row>
    <row r="699" spans="2:7" x14ac:dyDescent="0.25">
      <c r="B699" t="s">
        <v>1977</v>
      </c>
      <c r="C699" t="s">
        <v>42</v>
      </c>
      <c r="D699" t="s">
        <v>602</v>
      </c>
      <c r="E699" t="s">
        <v>50</v>
      </c>
      <c r="F699" t="s">
        <v>37</v>
      </c>
      <c r="G699" t="s">
        <v>2316</v>
      </c>
    </row>
    <row r="700" spans="2:7" x14ac:dyDescent="0.25">
      <c r="B700" t="s">
        <v>1978</v>
      </c>
      <c r="C700" t="s">
        <v>42</v>
      </c>
      <c r="D700" t="s">
        <v>602</v>
      </c>
      <c r="E700" t="s">
        <v>53</v>
      </c>
      <c r="F700" t="s">
        <v>37</v>
      </c>
      <c r="G700" t="s">
        <v>2316</v>
      </c>
    </row>
    <row r="701" spans="2:7" x14ac:dyDescent="0.25">
      <c r="B701" t="s">
        <v>1979</v>
      </c>
      <c r="C701" t="s">
        <v>434</v>
      </c>
      <c r="D701" t="s">
        <v>602</v>
      </c>
      <c r="E701" t="s">
        <v>433</v>
      </c>
      <c r="F701" t="s">
        <v>431</v>
      </c>
      <c r="G701" t="s">
        <v>2316</v>
      </c>
    </row>
    <row r="702" spans="2:7" x14ac:dyDescent="0.25">
      <c r="B702" t="s">
        <v>1980</v>
      </c>
      <c r="C702" t="s">
        <v>99</v>
      </c>
      <c r="D702" t="s">
        <v>602</v>
      </c>
      <c r="E702" t="s">
        <v>98</v>
      </c>
      <c r="F702" t="s">
        <v>96</v>
      </c>
      <c r="G702" t="s">
        <v>2316</v>
      </c>
    </row>
    <row r="703" spans="2:7" x14ac:dyDescent="0.25">
      <c r="B703" t="s">
        <v>1981</v>
      </c>
      <c r="C703" t="s">
        <v>609</v>
      </c>
      <c r="D703" t="s">
        <v>602</v>
      </c>
      <c r="E703" t="s">
        <v>443</v>
      </c>
      <c r="F703" t="s">
        <v>441</v>
      </c>
      <c r="G703" t="s">
        <v>2316</v>
      </c>
    </row>
    <row r="704" spans="2:7" x14ac:dyDescent="0.25">
      <c r="B704" t="s">
        <v>1982</v>
      </c>
      <c r="C704" t="s">
        <v>609</v>
      </c>
      <c r="D704" t="s">
        <v>602</v>
      </c>
      <c r="E704" t="s">
        <v>446</v>
      </c>
      <c r="F704" t="s">
        <v>441</v>
      </c>
      <c r="G704" t="s">
        <v>2316</v>
      </c>
    </row>
    <row r="705" spans="2:7" x14ac:dyDescent="0.25">
      <c r="B705" t="s">
        <v>1983</v>
      </c>
      <c r="C705" t="s">
        <v>611</v>
      </c>
      <c r="D705" t="s">
        <v>602</v>
      </c>
      <c r="E705" t="s">
        <v>289</v>
      </c>
      <c r="F705" t="s">
        <v>287</v>
      </c>
      <c r="G705" t="s">
        <v>2316</v>
      </c>
    </row>
    <row r="706" spans="2:7" x14ac:dyDescent="0.25">
      <c r="B706" t="s">
        <v>1984</v>
      </c>
      <c r="C706" t="s">
        <v>604</v>
      </c>
      <c r="D706" t="s">
        <v>602</v>
      </c>
      <c r="E706" t="s">
        <v>239</v>
      </c>
      <c r="F706" t="s">
        <v>221</v>
      </c>
      <c r="G706" t="s">
        <v>2316</v>
      </c>
    </row>
    <row r="707" spans="2:7" x14ac:dyDescent="0.25">
      <c r="B707" t="s">
        <v>1985</v>
      </c>
      <c r="C707" t="s">
        <v>604</v>
      </c>
      <c r="D707" t="s">
        <v>602</v>
      </c>
      <c r="E707" t="s">
        <v>236</v>
      </c>
      <c r="F707" t="s">
        <v>221</v>
      </c>
      <c r="G707" t="s">
        <v>2316</v>
      </c>
    </row>
    <row r="708" spans="2:7" x14ac:dyDescent="0.25">
      <c r="B708" t="s">
        <v>1986</v>
      </c>
      <c r="C708" t="s">
        <v>604</v>
      </c>
      <c r="D708" t="s">
        <v>602</v>
      </c>
      <c r="E708" t="s">
        <v>223</v>
      </c>
      <c r="F708" t="s">
        <v>221</v>
      </c>
      <c r="G708" t="s">
        <v>2316</v>
      </c>
    </row>
    <row r="709" spans="2:7" x14ac:dyDescent="0.25">
      <c r="B709" t="s">
        <v>1987</v>
      </c>
      <c r="C709" t="s">
        <v>604</v>
      </c>
      <c r="D709" t="s">
        <v>602</v>
      </c>
      <c r="E709" t="s">
        <v>227</v>
      </c>
      <c r="F709" t="s">
        <v>221</v>
      </c>
      <c r="G709" t="s">
        <v>2316</v>
      </c>
    </row>
    <row r="710" spans="2:7" x14ac:dyDescent="0.25">
      <c r="B710" t="s">
        <v>1988</v>
      </c>
      <c r="C710" t="s">
        <v>604</v>
      </c>
      <c r="D710" t="s">
        <v>602</v>
      </c>
      <c r="E710" t="s">
        <v>230</v>
      </c>
      <c r="F710" t="s">
        <v>221</v>
      </c>
      <c r="G710" t="s">
        <v>2316</v>
      </c>
    </row>
    <row r="711" spans="2:7" x14ac:dyDescent="0.25">
      <c r="B711" t="s">
        <v>1989</v>
      </c>
      <c r="C711" t="s">
        <v>610</v>
      </c>
      <c r="D711" t="s">
        <v>602</v>
      </c>
      <c r="E711" t="s">
        <v>342</v>
      </c>
      <c r="F711" t="s">
        <v>340</v>
      </c>
      <c r="G711" t="s">
        <v>2316</v>
      </c>
    </row>
    <row r="712" spans="2:7" x14ac:dyDescent="0.25">
      <c r="B712" t="s">
        <v>1990</v>
      </c>
      <c r="C712" t="s">
        <v>610</v>
      </c>
      <c r="D712" t="s">
        <v>602</v>
      </c>
      <c r="E712" t="s">
        <v>357</v>
      </c>
      <c r="F712" t="s">
        <v>340</v>
      </c>
      <c r="G712" t="s">
        <v>2316</v>
      </c>
    </row>
    <row r="713" spans="2:7" x14ac:dyDescent="0.25">
      <c r="B713" t="s">
        <v>1991</v>
      </c>
      <c r="C713" t="s">
        <v>610</v>
      </c>
      <c r="D713" t="s">
        <v>602</v>
      </c>
      <c r="E713" t="s">
        <v>351</v>
      </c>
      <c r="F713" t="s">
        <v>340</v>
      </c>
      <c r="G713" t="s">
        <v>2316</v>
      </c>
    </row>
    <row r="714" spans="2:7" x14ac:dyDescent="0.25">
      <c r="B714" t="s">
        <v>1992</v>
      </c>
      <c r="C714" t="s">
        <v>610</v>
      </c>
      <c r="D714" t="s">
        <v>602</v>
      </c>
      <c r="E714" t="s">
        <v>354</v>
      </c>
      <c r="F714" t="s">
        <v>340</v>
      </c>
      <c r="G714" t="s">
        <v>2316</v>
      </c>
    </row>
    <row r="715" spans="2:7" x14ac:dyDescent="0.25">
      <c r="B715" t="s">
        <v>1993</v>
      </c>
      <c r="C715" t="s">
        <v>650</v>
      </c>
      <c r="D715" t="s">
        <v>602</v>
      </c>
      <c r="E715" t="s">
        <v>371</v>
      </c>
      <c r="F715" t="s">
        <v>360</v>
      </c>
      <c r="G715" t="s">
        <v>2316</v>
      </c>
    </row>
    <row r="716" spans="2:7" x14ac:dyDescent="0.25">
      <c r="B716" t="s">
        <v>1994</v>
      </c>
      <c r="C716" t="s">
        <v>650</v>
      </c>
      <c r="D716" t="s">
        <v>602</v>
      </c>
      <c r="E716" t="s">
        <v>368</v>
      </c>
      <c r="F716" t="s">
        <v>360</v>
      </c>
      <c r="G716" t="s">
        <v>2316</v>
      </c>
    </row>
    <row r="717" spans="2:7" x14ac:dyDescent="0.25">
      <c r="B717" t="s">
        <v>1995</v>
      </c>
      <c r="C717" t="s">
        <v>650</v>
      </c>
      <c r="D717" t="s">
        <v>602</v>
      </c>
      <c r="E717" t="s">
        <v>362</v>
      </c>
      <c r="F717" t="s">
        <v>360</v>
      </c>
      <c r="G717" t="s">
        <v>2316</v>
      </c>
    </row>
    <row r="718" spans="2:7" x14ac:dyDescent="0.25">
      <c r="B718" t="s">
        <v>1996</v>
      </c>
      <c r="C718" t="s">
        <v>650</v>
      </c>
      <c r="D718" t="s">
        <v>602</v>
      </c>
      <c r="E718" t="s">
        <v>365</v>
      </c>
      <c r="F718" t="s">
        <v>360</v>
      </c>
      <c r="G718" t="s">
        <v>2316</v>
      </c>
    </row>
    <row r="719" spans="2:7" x14ac:dyDescent="0.25">
      <c r="B719" t="s">
        <v>1997</v>
      </c>
      <c r="C719" t="s">
        <v>648</v>
      </c>
      <c r="D719" t="s">
        <v>602</v>
      </c>
      <c r="E719" t="s">
        <v>376</v>
      </c>
      <c r="F719" t="s">
        <v>374</v>
      </c>
      <c r="G719" t="s">
        <v>2316</v>
      </c>
    </row>
    <row r="720" spans="2:7" x14ac:dyDescent="0.25">
      <c r="B720" t="s">
        <v>1998</v>
      </c>
      <c r="C720" t="s">
        <v>648</v>
      </c>
      <c r="D720" t="s">
        <v>602</v>
      </c>
      <c r="E720" t="s">
        <v>379</v>
      </c>
      <c r="F720" t="s">
        <v>374</v>
      </c>
      <c r="G720" t="s">
        <v>2316</v>
      </c>
    </row>
    <row r="721" spans="2:7" x14ac:dyDescent="0.25">
      <c r="B721" t="s">
        <v>1999</v>
      </c>
      <c r="C721" t="s">
        <v>649</v>
      </c>
      <c r="D721" t="s">
        <v>602</v>
      </c>
      <c r="E721" t="s">
        <v>384</v>
      </c>
      <c r="F721" t="s">
        <v>382</v>
      </c>
      <c r="G721" t="s">
        <v>2316</v>
      </c>
    </row>
    <row r="722" spans="2:7" x14ac:dyDescent="0.25">
      <c r="B722" t="s">
        <v>2000</v>
      </c>
      <c r="C722" t="s">
        <v>649</v>
      </c>
      <c r="D722" t="s">
        <v>602</v>
      </c>
      <c r="E722" t="s">
        <v>387</v>
      </c>
      <c r="F722" t="s">
        <v>382</v>
      </c>
      <c r="G722" t="s">
        <v>2316</v>
      </c>
    </row>
    <row r="723" spans="2:7" x14ac:dyDescent="0.25">
      <c r="B723" t="s">
        <v>2001</v>
      </c>
      <c r="C723" t="s">
        <v>649</v>
      </c>
      <c r="D723" t="s">
        <v>602</v>
      </c>
      <c r="E723" t="s">
        <v>393</v>
      </c>
      <c r="F723" t="s">
        <v>382</v>
      </c>
      <c r="G723" t="s">
        <v>2316</v>
      </c>
    </row>
    <row r="724" spans="2:7" x14ac:dyDescent="0.25">
      <c r="B724" t="s">
        <v>2002</v>
      </c>
      <c r="C724" t="s">
        <v>649</v>
      </c>
      <c r="D724" t="s">
        <v>602</v>
      </c>
      <c r="E724" t="s">
        <v>399</v>
      </c>
      <c r="F724" t="s">
        <v>382</v>
      </c>
      <c r="G724" t="s">
        <v>2316</v>
      </c>
    </row>
    <row r="725" spans="2:7" x14ac:dyDescent="0.25">
      <c r="B725" t="s">
        <v>2003</v>
      </c>
      <c r="C725" t="s">
        <v>226</v>
      </c>
      <c r="D725" t="s">
        <v>602</v>
      </c>
      <c r="E725" t="s">
        <v>412</v>
      </c>
      <c r="F725" t="s">
        <v>410</v>
      </c>
      <c r="G725" t="s">
        <v>2316</v>
      </c>
    </row>
    <row r="726" spans="2:7" x14ac:dyDescent="0.25">
      <c r="B726" t="s">
        <v>2004</v>
      </c>
      <c r="C726" t="s">
        <v>226</v>
      </c>
      <c r="D726" t="s">
        <v>602</v>
      </c>
      <c r="E726" t="s">
        <v>418</v>
      </c>
      <c r="F726" t="s">
        <v>410</v>
      </c>
      <c r="G726" t="s">
        <v>2316</v>
      </c>
    </row>
    <row r="727" spans="2:7" x14ac:dyDescent="0.25">
      <c r="B727" t="s">
        <v>2005</v>
      </c>
      <c r="C727" t="s">
        <v>226</v>
      </c>
      <c r="D727" t="s">
        <v>602</v>
      </c>
      <c r="E727" t="s">
        <v>415</v>
      </c>
      <c r="F727" t="s">
        <v>410</v>
      </c>
      <c r="G727" t="s">
        <v>2316</v>
      </c>
    </row>
    <row r="728" spans="2:7" x14ac:dyDescent="0.25">
      <c r="B728" t="s">
        <v>2006</v>
      </c>
      <c r="C728" t="s">
        <v>657</v>
      </c>
      <c r="D728" t="s">
        <v>602</v>
      </c>
      <c r="E728" t="s">
        <v>126</v>
      </c>
      <c r="F728" t="s">
        <v>124</v>
      </c>
      <c r="G728" t="s">
        <v>2316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3BD4B95BD17D4183290AF2111F4062" ma:contentTypeVersion="1" ma:contentTypeDescription="Create a new document." ma:contentTypeScope="" ma:versionID="f469cfd2483fe504c1f42bb429bb962b">
  <xsd:schema xmlns:xsd="http://www.w3.org/2001/XMLSchema" xmlns:xs="http://www.w3.org/2001/XMLSchema" xmlns:p="http://schemas.microsoft.com/office/2006/metadata/properties" xmlns:ns2="1004f19e-e289-41f6-8f6b-38473d94abf7" targetNamespace="http://schemas.microsoft.com/office/2006/metadata/properties" ma:root="true" ma:fieldsID="8cb2388c74776dffae59cd98ba994e2a" ns2:_="">
    <xsd:import namespace="1004f19e-e289-41f6-8f6b-38473d94abf7"/>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4f19e-e289-41f6-8f6b-38473d94abf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04f19e-e289-41f6-8f6b-38473d94abf7">3FFAMHZHSN6D-265939407-44629</_dlc_DocId>
    <_dlc_DocIdUrl xmlns="1004f19e-e289-41f6-8f6b-38473d94abf7">
      <Url>https://outside.vermont.gov/agency/aoe/_layouts/15/DocIdRedir.aspx?ID=3FFAMHZHSN6D-265939407-44629</Url>
      <Description>3FFAMHZHSN6D-265939407-44629</Description>
    </_dlc_DocIdUrl>
  </documentManagement>
</p:properties>
</file>

<file path=customXml/itemProps1.xml><?xml version="1.0" encoding="utf-8"?>
<ds:datastoreItem xmlns:ds="http://schemas.openxmlformats.org/officeDocument/2006/customXml" ds:itemID="{72628C83-3F30-4BB7-925C-82BB81B097F1}"/>
</file>

<file path=customXml/itemProps2.xml><?xml version="1.0" encoding="utf-8"?>
<ds:datastoreItem xmlns:ds="http://schemas.openxmlformats.org/officeDocument/2006/customXml" ds:itemID="{7EB307F4-5442-4F1A-99C3-6AD4C1CDA3D4}"/>
</file>

<file path=customXml/itemProps3.xml><?xml version="1.0" encoding="utf-8"?>
<ds:datastoreItem xmlns:ds="http://schemas.openxmlformats.org/officeDocument/2006/customXml" ds:itemID="{21BBD1A0-1296-43AE-9A01-F030DA83A123}"/>
</file>

<file path=customXml/itemProps4.xml><?xml version="1.0" encoding="utf-8"?>
<ds:datastoreItem xmlns:ds="http://schemas.openxmlformats.org/officeDocument/2006/customXml" ds:itemID="{0924DD39-6D7B-4569-A99B-4D1784216B4C}"/>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SW1 INSTRUCTIONS</vt:lpstr>
      <vt:lpstr>SendingOrgs</vt:lpstr>
      <vt:lpstr>ReceivingOrgs</vt:lpstr>
      <vt:lpstr>val</vt:lpstr>
      <vt:lpstr>allorgs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Gates, Ted</dc:creator>
  <cp:lastModifiedBy>Gates, Ted</cp:lastModifiedBy>
  <dcterms:created xsi:type="dcterms:W3CDTF">2025-06-11T12:03:13Z</dcterms:created>
  <dcterms:modified xsi:type="dcterms:W3CDTF">2025-07-11T18:05:39Z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0x0101005C3BD4B95BD17D4183290AF2111F4062</vt:lpwstr>
  </property>
  <property fmtid="{D5CDD505-2E9C-101B-9397-08002B2CF9AE}" pid="3" name="_dlc_DocIdItemGuid">
    <vt:lpwstr>0d6c24d5-10e4-41e3-a770-fd761b3bb6ab</vt:lpwstr>
  </property>
</Properties>
</file>